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0"/>
  </bookViews>
  <sheets>
    <sheet name="FIXTURE" sheetId="1" r:id="rId1"/>
    <sheet name="FECHA X FECHA" sheetId="2" r:id="rId2"/>
    <sheet name="TABLA DE POSICIONES" sheetId="3" r:id="rId3"/>
  </sheets>
  <definedNames/>
  <calcPr fullCalcOnLoad="1"/>
</workbook>
</file>

<file path=xl/sharedStrings.xml><?xml version="1.0" encoding="utf-8"?>
<sst xmlns="http://schemas.openxmlformats.org/spreadsheetml/2006/main" count="261" uniqueCount="53">
  <si>
    <t>1º Fecha</t>
  </si>
  <si>
    <t>vs</t>
  </si>
  <si>
    <t>2º Fecha</t>
  </si>
  <si>
    <t>3º Fecha</t>
  </si>
  <si>
    <t xml:space="preserve"> </t>
  </si>
  <si>
    <t>4º Fecha</t>
  </si>
  <si>
    <t>5º Fecha</t>
  </si>
  <si>
    <t>PM</t>
  </si>
  <si>
    <t>M</t>
  </si>
  <si>
    <t>PI</t>
  </si>
  <si>
    <t>Local</t>
  </si>
  <si>
    <t>Visitante</t>
  </si>
  <si>
    <t>FECHA 1</t>
  </si>
  <si>
    <t>FECHA 2</t>
  </si>
  <si>
    <t>FECHA 3</t>
  </si>
  <si>
    <t xml:space="preserve">      FECHA 4</t>
  </si>
  <si>
    <t>FECHA 5</t>
  </si>
  <si>
    <t>FECHA 6</t>
  </si>
  <si>
    <t>FECHA 7</t>
  </si>
  <si>
    <t>FECHA 8</t>
  </si>
  <si>
    <t>FECHA 9</t>
  </si>
  <si>
    <t>FECHA 10</t>
  </si>
  <si>
    <t>SUMATORIA</t>
  </si>
  <si>
    <t>GOLES. F</t>
  </si>
  <si>
    <t>GOLES. C</t>
  </si>
  <si>
    <t>DIFERENCIA</t>
  </si>
  <si>
    <t>EQUIPOS</t>
  </si>
  <si>
    <t>TOTAL</t>
  </si>
  <si>
    <t>PG</t>
  </si>
  <si>
    <t>Resultado</t>
  </si>
  <si>
    <t>6º Fecha</t>
  </si>
  <si>
    <t>7º Fecha</t>
  </si>
  <si>
    <t>8º Fecha</t>
  </si>
  <si>
    <t>9º Fecha</t>
  </si>
  <si>
    <t>10º Fecha</t>
  </si>
  <si>
    <t>Pt x Completar</t>
  </si>
  <si>
    <t>PARTIDOS JUGADOS</t>
  </si>
  <si>
    <t>PUNTO X COMPLETAR</t>
  </si>
  <si>
    <t>PARTIDOS GANADOS PI</t>
  </si>
  <si>
    <t>GOLES A FAVOR</t>
  </si>
  <si>
    <t>GOLES EN CONTRA</t>
  </si>
  <si>
    <t>PUNTAJE FINAL</t>
  </si>
  <si>
    <t xml:space="preserve">M </t>
  </si>
  <si>
    <t>LIBRE</t>
  </si>
  <si>
    <t>UNIDOS DEL DIQUE</t>
  </si>
  <si>
    <t>C. PENINTENCIARIO</t>
  </si>
  <si>
    <t>ALUMNI</t>
  </si>
  <si>
    <t>U.N.L.P</t>
  </si>
  <si>
    <t>LOS HORNOS</t>
  </si>
  <si>
    <t xml:space="preserve">    ZONA  "6"</t>
  </si>
  <si>
    <t xml:space="preserve"> COMISION DE MINIBASQUETBOL</t>
  </si>
  <si>
    <t>TORNEO CLAUSURA</t>
  </si>
  <si>
    <t>FIXTURE y RESULTADOS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</si>
</sst>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20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0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 applyBorder="1">
      <alignment/>
      <protection/>
    </xf>
    <xf numFmtId="0" fontId="5" fillId="0" borderId="0" xfId="51" applyFont="1" applyBorder="1" applyAlignment="1">
      <alignment horizontal="left"/>
      <protection/>
    </xf>
    <xf numFmtId="0" fontId="5" fillId="24" borderId="10" xfId="51" applyFont="1" applyFill="1" applyBorder="1" applyAlignment="1">
      <alignment horizontal="center" wrapText="1"/>
      <protection/>
    </xf>
    <xf numFmtId="14" fontId="5" fillId="24" borderId="11" xfId="51" applyNumberFormat="1" applyFont="1" applyFill="1" applyBorder="1" applyAlignment="1">
      <alignment horizontal="center" wrapText="1"/>
      <protection/>
    </xf>
    <xf numFmtId="0" fontId="6" fillId="25" borderId="12" xfId="51" applyFont="1" applyFill="1" applyBorder="1" applyAlignment="1">
      <alignment horizontal="left" wrapText="1"/>
      <protection/>
    </xf>
    <xf numFmtId="0" fontId="6" fillId="25" borderId="13" xfId="51" applyFont="1" applyFill="1" applyBorder="1" applyAlignment="1">
      <alignment horizontal="left" wrapText="1"/>
      <protection/>
    </xf>
    <xf numFmtId="0" fontId="6" fillId="25" borderId="14" xfId="51" applyFont="1" applyFill="1" applyBorder="1" applyAlignment="1">
      <alignment horizontal="left" wrapText="1"/>
      <protection/>
    </xf>
    <xf numFmtId="0" fontId="6" fillId="25" borderId="15" xfId="51" applyFont="1" applyFill="1" applyBorder="1" applyAlignment="1">
      <alignment horizontal="left" wrapText="1"/>
      <protection/>
    </xf>
    <xf numFmtId="0" fontId="6" fillId="0" borderId="0" xfId="51" applyFont="1" applyFill="1" applyBorder="1" applyAlignment="1">
      <alignment horizontal="left" wrapText="1"/>
      <protection/>
    </xf>
    <xf numFmtId="0" fontId="6" fillId="25" borderId="16" xfId="51" applyFont="1" applyFill="1" applyBorder="1" applyAlignment="1">
      <alignment horizontal="left" wrapText="1"/>
      <protection/>
    </xf>
    <xf numFmtId="0" fontId="6" fillId="25" borderId="17" xfId="51" applyFont="1" applyFill="1" applyBorder="1" applyAlignment="1">
      <alignment horizontal="left" wrapText="1"/>
      <protection/>
    </xf>
    <xf numFmtId="0" fontId="5" fillId="0" borderId="0" xfId="51" applyFont="1" applyAlignment="1">
      <alignment horizontal="left"/>
      <protection/>
    </xf>
    <xf numFmtId="0" fontId="6" fillId="25" borderId="18" xfId="51" applyFont="1" applyFill="1" applyBorder="1" applyAlignment="1">
      <alignment horizontal="left" wrapText="1"/>
      <protection/>
    </xf>
    <xf numFmtId="14" fontId="5" fillId="24" borderId="19" xfId="51" applyNumberFormat="1" applyFont="1" applyFill="1" applyBorder="1" applyAlignment="1">
      <alignment horizontal="center" wrapText="1"/>
      <protection/>
    </xf>
    <xf numFmtId="0" fontId="5" fillId="24" borderId="19" xfId="51" applyFont="1" applyFill="1" applyBorder="1" applyAlignment="1">
      <alignment horizontal="left" wrapText="1"/>
      <protection/>
    </xf>
    <xf numFmtId="0" fontId="5" fillId="24" borderId="20" xfId="51" applyFont="1" applyFill="1" applyBorder="1" applyAlignment="1">
      <alignment horizontal="left" wrapText="1"/>
      <protection/>
    </xf>
    <xf numFmtId="0" fontId="7" fillId="26" borderId="21" xfId="51" applyFont="1" applyFill="1" applyBorder="1">
      <alignment/>
      <protection/>
    </xf>
    <xf numFmtId="0" fontId="1" fillId="17" borderId="22" xfId="51" applyFont="1" applyFill="1" applyBorder="1">
      <alignment/>
      <protection/>
    </xf>
    <xf numFmtId="0" fontId="1" fillId="0" borderId="23" xfId="51" applyFont="1" applyBorder="1">
      <alignment/>
      <protection/>
    </xf>
    <xf numFmtId="0" fontId="1" fillId="0" borderId="24" xfId="51" applyFont="1" applyBorder="1">
      <alignment/>
      <protection/>
    </xf>
    <xf numFmtId="0" fontId="1" fillId="27" borderId="25" xfId="51" applyFont="1" applyFill="1" applyBorder="1">
      <alignment/>
      <protection/>
    </xf>
    <xf numFmtId="0" fontId="1" fillId="27" borderId="26" xfId="51" applyFont="1" applyFill="1" applyBorder="1">
      <alignment/>
      <protection/>
    </xf>
    <xf numFmtId="0" fontId="1" fillId="0" borderId="25" xfId="51" applyFont="1" applyBorder="1">
      <alignment/>
      <protection/>
    </xf>
    <xf numFmtId="0" fontId="1" fillId="0" borderId="26" xfId="51" applyFont="1" applyBorder="1">
      <alignment/>
      <protection/>
    </xf>
    <xf numFmtId="0" fontId="1" fillId="0" borderId="25" xfId="51" applyFont="1" applyBorder="1" applyAlignment="1">
      <alignment horizontal="center"/>
      <protection/>
    </xf>
    <xf numFmtId="0" fontId="1" fillId="0" borderId="26" xfId="51" applyFont="1" applyBorder="1" applyAlignment="1">
      <alignment horizontal="center"/>
      <protection/>
    </xf>
    <xf numFmtId="0" fontId="1" fillId="0" borderId="22" xfId="51" applyBorder="1">
      <alignment/>
      <protection/>
    </xf>
    <xf numFmtId="0" fontId="1" fillId="0" borderId="27" xfId="51" applyBorder="1">
      <alignment/>
      <protection/>
    </xf>
    <xf numFmtId="0" fontId="1" fillId="27" borderId="25" xfId="51" applyFill="1" applyBorder="1">
      <alignment/>
      <protection/>
    </xf>
    <xf numFmtId="0" fontId="1" fillId="27" borderId="26" xfId="51" applyFill="1" applyBorder="1">
      <alignment/>
      <protection/>
    </xf>
    <xf numFmtId="0" fontId="1" fillId="0" borderId="25" xfId="51" applyBorder="1">
      <alignment/>
      <protection/>
    </xf>
    <xf numFmtId="0" fontId="1" fillId="0" borderId="26" xfId="51" applyBorder="1">
      <alignment/>
      <protection/>
    </xf>
    <xf numFmtId="0" fontId="1" fillId="27" borderId="24" xfId="51" applyFont="1" applyFill="1" applyBorder="1">
      <alignment/>
      <protection/>
    </xf>
    <xf numFmtId="0" fontId="6" fillId="25" borderId="28" xfId="51" applyFont="1" applyFill="1" applyBorder="1" applyAlignment="1">
      <alignment horizontal="left" wrapText="1"/>
      <protection/>
    </xf>
    <xf numFmtId="0" fontId="0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0" borderId="29" xfId="51" applyFont="1" applyFill="1" applyBorder="1" applyAlignment="1">
      <alignment horizontal="center"/>
      <protection/>
    </xf>
    <xf numFmtId="0" fontId="8" fillId="0" borderId="26" xfId="51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4" fontId="5" fillId="24" borderId="30" xfId="51" applyNumberFormat="1" applyFont="1" applyFill="1" applyBorder="1" applyAlignment="1">
      <alignment horizontal="center" wrapText="1"/>
      <protection/>
    </xf>
    <xf numFmtId="0" fontId="6" fillId="25" borderId="31" xfId="51" applyFont="1" applyFill="1" applyBorder="1" applyAlignment="1">
      <alignment horizontal="left" wrapText="1"/>
      <protection/>
    </xf>
    <xf numFmtId="0" fontId="6" fillId="25" borderId="32" xfId="51" applyFont="1" applyFill="1" applyBorder="1" applyAlignment="1">
      <alignment horizontal="left" wrapText="1"/>
      <protection/>
    </xf>
    <xf numFmtId="0" fontId="8" fillId="0" borderId="26" xfId="51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35" xfId="51" applyFont="1" applyBorder="1" applyAlignment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35" xfId="51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" fillId="0" borderId="29" xfId="51" applyFont="1" applyBorder="1" applyAlignment="1">
      <alignment horizontal="center"/>
      <protection/>
    </xf>
    <xf numFmtId="0" fontId="0" fillId="0" borderId="38" xfId="0" applyFont="1" applyBorder="1" applyAlignment="1">
      <alignment horizontal="center"/>
    </xf>
    <xf numFmtId="0" fontId="5" fillId="28" borderId="39" xfId="51" applyFont="1" applyFill="1" applyBorder="1" applyAlignment="1">
      <alignment horizontal="left"/>
      <protection/>
    </xf>
    <xf numFmtId="0" fontId="5" fillId="28" borderId="40" xfId="51" applyFont="1" applyFill="1" applyBorder="1" applyAlignment="1">
      <alignment horizontal="left"/>
      <protection/>
    </xf>
    <xf numFmtId="0" fontId="5" fillId="28" borderId="41" xfId="51" applyFont="1" applyFill="1" applyBorder="1" applyAlignment="1">
      <alignment horizontal="left"/>
      <protection/>
    </xf>
    <xf numFmtId="0" fontId="8" fillId="0" borderId="29" xfId="51" applyFont="1" applyFill="1" applyBorder="1" applyAlignment="1">
      <alignment horizontal="center" wrapText="1"/>
      <protection/>
    </xf>
    <xf numFmtId="0" fontId="1" fillId="0" borderId="42" xfId="51" applyBorder="1">
      <alignment/>
      <protection/>
    </xf>
    <xf numFmtId="0" fontId="1" fillId="29" borderId="43" xfId="51" applyFill="1" applyBorder="1">
      <alignment/>
      <protection/>
    </xf>
    <xf numFmtId="0" fontId="1" fillId="0" borderId="34" xfId="51" applyBorder="1">
      <alignment/>
      <protection/>
    </xf>
    <xf numFmtId="0" fontId="1" fillId="0" borderId="35" xfId="51" applyBorder="1">
      <alignment/>
      <protection/>
    </xf>
    <xf numFmtId="0" fontId="1" fillId="27" borderId="35" xfId="51" applyFill="1" applyBorder="1">
      <alignment/>
      <protection/>
    </xf>
    <xf numFmtId="0" fontId="1" fillId="27" borderId="23" xfId="51" applyFont="1" applyFill="1" applyBorder="1">
      <alignment/>
      <protection/>
    </xf>
    <xf numFmtId="0" fontId="1" fillId="0" borderId="34" xfId="51" applyFont="1" applyBorder="1">
      <alignment/>
      <protection/>
    </xf>
    <xf numFmtId="0" fontId="1" fillId="0" borderId="35" xfId="51" applyFont="1" applyBorder="1">
      <alignment/>
      <protection/>
    </xf>
    <xf numFmtId="0" fontId="1" fillId="0" borderId="23" xfId="51" applyFont="1" applyBorder="1" applyAlignment="1">
      <alignment horizontal="center"/>
      <protection/>
    </xf>
    <xf numFmtId="0" fontId="1" fillId="0" borderId="24" xfId="51" applyFont="1" applyBorder="1" applyAlignment="1">
      <alignment horizontal="center"/>
      <protection/>
    </xf>
    <xf numFmtId="0" fontId="1" fillId="0" borderId="34" xfId="51" applyFont="1" applyBorder="1" applyAlignment="1">
      <alignment horizontal="center"/>
      <protection/>
    </xf>
    <xf numFmtId="0" fontId="1" fillId="0" borderId="35" xfId="51" applyFont="1" applyBorder="1" applyAlignment="1">
      <alignment horizontal="center"/>
      <protection/>
    </xf>
    <xf numFmtId="0" fontId="1" fillId="27" borderId="34" xfId="51" applyFont="1" applyFill="1" applyBorder="1">
      <alignment/>
      <protection/>
    </xf>
    <xf numFmtId="0" fontId="1" fillId="27" borderId="35" xfId="51" applyFont="1" applyFill="1" applyBorder="1">
      <alignment/>
      <protection/>
    </xf>
    <xf numFmtId="0" fontId="1" fillId="0" borderId="23" xfId="51" applyBorder="1">
      <alignment/>
      <protection/>
    </xf>
    <xf numFmtId="0" fontId="1" fillId="0" borderId="24" xfId="51" applyBorder="1">
      <alignment/>
      <protection/>
    </xf>
    <xf numFmtId="0" fontId="1" fillId="0" borderId="44" xfId="51" applyFill="1" applyBorder="1">
      <alignment/>
      <protection/>
    </xf>
    <xf numFmtId="0" fontId="1" fillId="0" borderId="45" xfId="51" applyFill="1" applyBorder="1">
      <alignment/>
      <protection/>
    </xf>
    <xf numFmtId="0" fontId="1" fillId="0" borderId="46" xfId="51" applyFill="1" applyBorder="1">
      <alignment/>
      <protection/>
    </xf>
    <xf numFmtId="0" fontId="1" fillId="27" borderId="34" xfId="51" applyFill="1" applyBorder="1">
      <alignment/>
      <protection/>
    </xf>
    <xf numFmtId="0" fontId="1" fillId="0" borderId="19" xfId="51" applyFont="1" applyBorder="1">
      <alignment/>
      <protection/>
    </xf>
    <xf numFmtId="0" fontId="1" fillId="0" borderId="19" xfId="51" applyFont="1" applyBorder="1" applyAlignment="1">
      <alignment horizontal="left"/>
      <protection/>
    </xf>
    <xf numFmtId="0" fontId="1" fillId="0" borderId="47" xfId="51" applyBorder="1">
      <alignment/>
      <protection/>
    </xf>
    <xf numFmtId="0" fontId="1" fillId="0" borderId="48" xfId="51" applyBorder="1">
      <alignment/>
      <protection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43" xfId="51" applyBorder="1">
      <alignment/>
      <protection/>
    </xf>
    <xf numFmtId="0" fontId="1" fillId="0" borderId="30" xfId="51" applyFont="1" applyBorder="1">
      <alignment/>
      <protection/>
    </xf>
    <xf numFmtId="0" fontId="1" fillId="0" borderId="51" xfId="51" applyFont="1" applyFill="1" applyBorder="1">
      <alignment/>
      <protection/>
    </xf>
    <xf numFmtId="0" fontId="1" fillId="0" borderId="52" xfId="51" applyFont="1" applyFill="1" applyBorder="1">
      <alignment/>
      <protection/>
    </xf>
    <xf numFmtId="0" fontId="1" fillId="0" borderId="52" xfId="51" applyFill="1" applyBorder="1">
      <alignment/>
      <protection/>
    </xf>
    <xf numFmtId="0" fontId="1" fillId="0" borderId="53" xfId="51" applyFill="1" applyBorder="1">
      <alignment/>
      <protection/>
    </xf>
    <xf numFmtId="0" fontId="1" fillId="0" borderId="53" xfId="51" applyFont="1" applyFill="1" applyBorder="1">
      <alignment/>
      <protection/>
    </xf>
    <xf numFmtId="0" fontId="1" fillId="0" borderId="51" xfId="51" applyFill="1" applyBorder="1">
      <alignment/>
      <protection/>
    </xf>
    <xf numFmtId="0" fontId="1" fillId="0" borderId="51" xfId="51" applyFont="1" applyBorder="1">
      <alignment/>
      <protection/>
    </xf>
    <xf numFmtId="0" fontId="1" fillId="27" borderId="52" xfId="51" applyFont="1" applyFill="1" applyBorder="1">
      <alignment/>
      <protection/>
    </xf>
    <xf numFmtId="0" fontId="1" fillId="0" borderId="52" xfId="51" applyFont="1" applyBorder="1">
      <alignment/>
      <protection/>
    </xf>
    <xf numFmtId="0" fontId="1" fillId="0" borderId="53" xfId="51" applyFont="1" applyBorder="1">
      <alignment/>
      <protection/>
    </xf>
    <xf numFmtId="0" fontId="1" fillId="27" borderId="51" xfId="51" applyFont="1" applyFill="1" applyBorder="1">
      <alignment/>
      <protection/>
    </xf>
    <xf numFmtId="0" fontId="1" fillId="27" borderId="52" xfId="51" applyFill="1" applyBorder="1">
      <alignment/>
      <protection/>
    </xf>
    <xf numFmtId="0" fontId="1" fillId="27" borderId="53" xfId="51" applyFont="1" applyFill="1" applyBorder="1">
      <alignment/>
      <protection/>
    </xf>
    <xf numFmtId="0" fontId="1" fillId="27" borderId="53" xfId="51" applyFill="1" applyBorder="1">
      <alignment/>
      <protection/>
    </xf>
    <xf numFmtId="0" fontId="1" fillId="0" borderId="30" xfId="51" applyFont="1" applyBorder="1" applyAlignment="1">
      <alignment horizontal="left"/>
      <protection/>
    </xf>
    <xf numFmtId="0" fontId="1" fillId="0" borderId="51" xfId="51" applyFont="1" applyBorder="1" applyAlignment="1">
      <alignment horizontal="center"/>
      <protection/>
    </xf>
    <xf numFmtId="0" fontId="1" fillId="0" borderId="52" xfId="51" applyFont="1" applyBorder="1" applyAlignment="1">
      <alignment horizontal="center"/>
      <protection/>
    </xf>
    <xf numFmtId="0" fontId="1" fillId="0" borderId="53" xfId="51" applyFont="1" applyBorder="1" applyAlignment="1">
      <alignment horizontal="center"/>
      <protection/>
    </xf>
    <xf numFmtId="0" fontId="1" fillId="0" borderId="53" xfId="51" applyBorder="1">
      <alignment/>
      <protection/>
    </xf>
    <xf numFmtId="0" fontId="1" fillId="16" borderId="19" xfId="51" applyFont="1" applyFill="1" applyBorder="1">
      <alignment/>
      <protection/>
    </xf>
    <xf numFmtId="0" fontId="1" fillId="16" borderId="21" xfId="51" applyFont="1" applyFill="1" applyBorder="1">
      <alignment/>
      <protection/>
    </xf>
    <xf numFmtId="0" fontId="1" fillId="16" borderId="22" xfId="51" applyFont="1" applyFill="1" applyBorder="1">
      <alignment/>
      <protection/>
    </xf>
    <xf numFmtId="0" fontId="1" fillId="16" borderId="42" xfId="51" applyFont="1" applyFill="1" applyBorder="1">
      <alignment/>
      <protection/>
    </xf>
    <xf numFmtId="0" fontId="7" fillId="26" borderId="54" xfId="51" applyFont="1" applyFill="1" applyBorder="1">
      <alignment/>
      <protection/>
    </xf>
    <xf numFmtId="0" fontId="1" fillId="17" borderId="19" xfId="51" applyFont="1" applyFill="1" applyBorder="1">
      <alignment/>
      <protection/>
    </xf>
    <xf numFmtId="0" fontId="10" fillId="18" borderId="39" xfId="0" applyFont="1" applyFill="1" applyBorder="1" applyAlignment="1">
      <alignment horizontal="center"/>
    </xf>
    <xf numFmtId="0" fontId="10" fillId="18" borderId="40" xfId="0" applyFont="1" applyFill="1" applyBorder="1" applyAlignment="1">
      <alignment horizontal="center"/>
    </xf>
    <xf numFmtId="0" fontId="10" fillId="18" borderId="41" xfId="0" applyFont="1" applyFill="1" applyBorder="1" applyAlignment="1">
      <alignment horizontal="center"/>
    </xf>
    <xf numFmtId="0" fontId="1" fillId="29" borderId="49" xfId="51" applyFill="1" applyBorder="1">
      <alignment/>
      <protection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10" fillId="0" borderId="47" xfId="0" applyFont="1" applyBorder="1" applyAlignment="1">
      <alignment/>
    </xf>
    <xf numFmtId="0" fontId="0" fillId="0" borderId="25" xfId="0" applyBorder="1" applyAlignment="1">
      <alignment/>
    </xf>
    <xf numFmtId="0" fontId="10" fillId="0" borderId="22" xfId="0" applyFont="1" applyBorder="1" applyAlignment="1">
      <alignment/>
    </xf>
    <xf numFmtId="0" fontId="1" fillId="29" borderId="48" xfId="51" applyFont="1" applyFill="1" applyBorder="1">
      <alignment/>
      <protection/>
    </xf>
    <xf numFmtId="0" fontId="0" fillId="0" borderId="34" xfId="0" applyBorder="1" applyAlignment="1">
      <alignment/>
    </xf>
    <xf numFmtId="0" fontId="10" fillId="0" borderId="42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0" xfId="51" applyFont="1" applyAlignment="1">
      <alignment horizontal="center" vertical="center"/>
      <protection/>
    </xf>
    <xf numFmtId="0" fontId="5" fillId="24" borderId="57" xfId="51" applyFont="1" applyFill="1" applyBorder="1" applyAlignment="1">
      <alignment horizontal="center" vertical="center" wrapText="1"/>
      <protection/>
    </xf>
    <xf numFmtId="0" fontId="6" fillId="25" borderId="58" xfId="51" applyFont="1" applyFill="1" applyBorder="1" applyAlignment="1">
      <alignment horizontal="center" vertical="center" wrapText="1"/>
      <protection/>
    </xf>
    <xf numFmtId="0" fontId="6" fillId="25" borderId="59" xfId="51" applyFont="1" applyFill="1" applyBorder="1" applyAlignment="1">
      <alignment horizontal="center" vertical="center" wrapText="1"/>
      <protection/>
    </xf>
    <xf numFmtId="0" fontId="6" fillId="25" borderId="60" xfId="51" applyFont="1" applyFill="1" applyBorder="1" applyAlignment="1">
      <alignment horizontal="center" vertical="center" wrapText="1"/>
      <protection/>
    </xf>
    <xf numFmtId="0" fontId="6" fillId="25" borderId="18" xfId="51" applyFont="1" applyFill="1" applyBorder="1" applyAlignment="1">
      <alignment horizontal="center" vertical="center" wrapText="1"/>
      <protection/>
    </xf>
    <xf numFmtId="0" fontId="6" fillId="25" borderId="61" xfId="51" applyFont="1" applyFill="1" applyBorder="1" applyAlignment="1">
      <alignment horizontal="center" vertical="center" wrapText="1"/>
      <protection/>
    </xf>
    <xf numFmtId="0" fontId="6" fillId="25" borderId="32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25" borderId="62" xfId="51" applyFont="1" applyFill="1" applyBorder="1" applyAlignment="1">
      <alignment horizontal="center" vertical="center" wrapText="1"/>
      <protection/>
    </xf>
    <xf numFmtId="0" fontId="6" fillId="25" borderId="26" xfId="51" applyFont="1" applyFill="1" applyBorder="1" applyAlignment="1">
      <alignment horizontal="center" vertical="center" wrapText="1"/>
      <protection/>
    </xf>
    <xf numFmtId="0" fontId="6" fillId="25" borderId="63" xfId="51" applyFont="1" applyFill="1" applyBorder="1" applyAlignment="1">
      <alignment horizontal="center" vertical="center" wrapText="1"/>
      <protection/>
    </xf>
    <xf numFmtId="0" fontId="6" fillId="25" borderId="64" xfId="51" applyFont="1" applyFill="1" applyBorder="1" applyAlignment="1">
      <alignment horizontal="center" vertical="center" wrapText="1"/>
      <protection/>
    </xf>
    <xf numFmtId="0" fontId="6" fillId="25" borderId="65" xfId="51" applyFont="1" applyFill="1" applyBorder="1" applyAlignment="1">
      <alignment horizontal="center" vertical="center" wrapText="1"/>
      <protection/>
    </xf>
    <xf numFmtId="0" fontId="6" fillId="25" borderId="66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" applyFont="1" applyAlignment="1">
      <alignment horizontal="center"/>
      <protection/>
    </xf>
    <xf numFmtId="0" fontId="9" fillId="28" borderId="30" xfId="0" applyFont="1" applyFill="1" applyBorder="1" applyAlignment="1">
      <alignment horizontal="center"/>
    </xf>
    <xf numFmtId="0" fontId="9" fillId="28" borderId="67" xfId="0" applyFont="1" applyFill="1" applyBorder="1" applyAlignment="1">
      <alignment horizontal="center"/>
    </xf>
    <xf numFmtId="0" fontId="9" fillId="28" borderId="20" xfId="0" applyFont="1" applyFill="1" applyBorder="1" applyAlignment="1">
      <alignment horizontal="center"/>
    </xf>
    <xf numFmtId="0" fontId="5" fillId="24" borderId="68" xfId="51" applyFont="1" applyFill="1" applyBorder="1" applyAlignment="1">
      <alignment horizontal="center" vertical="center" wrapText="1"/>
      <protection/>
    </xf>
    <xf numFmtId="0" fontId="5" fillId="24" borderId="69" xfId="51" applyFont="1" applyFill="1" applyBorder="1" applyAlignment="1">
      <alignment horizontal="center" vertical="center" wrapText="1"/>
      <protection/>
    </xf>
    <xf numFmtId="0" fontId="5" fillId="24" borderId="70" xfId="51" applyFont="1" applyFill="1" applyBorder="1" applyAlignment="1">
      <alignment horizontal="center" vertical="center" wrapText="1"/>
      <protection/>
    </xf>
    <xf numFmtId="0" fontId="4" fillId="0" borderId="0" xfId="5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1" fillId="21" borderId="30" xfId="51" applyFont="1" applyFill="1" applyBorder="1" applyAlignment="1">
      <alignment horizontal="center"/>
      <protection/>
    </xf>
    <xf numFmtId="0" fontId="1" fillId="21" borderId="67" xfId="51" applyFont="1" applyFill="1" applyBorder="1" applyAlignment="1">
      <alignment horizontal="center"/>
      <protection/>
    </xf>
    <xf numFmtId="0" fontId="1" fillId="21" borderId="20" xfId="51" applyFont="1" applyFill="1" applyBorder="1" applyAlignment="1">
      <alignment horizontal="center"/>
      <protection/>
    </xf>
    <xf numFmtId="0" fontId="1" fillId="30" borderId="21" xfId="51" applyFill="1" applyBorder="1" applyAlignment="1">
      <alignment horizontal="center" vertical="center"/>
      <protection/>
    </xf>
    <xf numFmtId="0" fontId="1" fillId="30" borderId="42" xfId="51" applyFill="1" applyBorder="1" applyAlignment="1">
      <alignment horizontal="center" vertical="center"/>
      <protection/>
    </xf>
    <xf numFmtId="0" fontId="1" fillId="20" borderId="21" xfId="51" applyFill="1" applyBorder="1" applyAlignment="1">
      <alignment horizontal="center" vertical="center"/>
      <protection/>
    </xf>
    <xf numFmtId="0" fontId="1" fillId="20" borderId="42" xfId="51" applyFill="1" applyBorder="1" applyAlignment="1">
      <alignment horizontal="center" vertical="center"/>
      <protection/>
    </xf>
    <xf numFmtId="0" fontId="1" fillId="20" borderId="71" xfId="51" applyFill="1" applyBorder="1" applyAlignment="1">
      <alignment horizontal="center" vertical="center"/>
      <protection/>
    </xf>
    <xf numFmtId="0" fontId="1" fillId="20" borderId="48" xfId="51" applyFill="1" applyBorder="1" applyAlignment="1">
      <alignment horizontal="center" vertical="center"/>
      <protection/>
    </xf>
    <xf numFmtId="0" fontId="11" fillId="17" borderId="21" xfId="0" applyFont="1" applyFill="1" applyBorder="1" applyAlignment="1">
      <alignment horizontal="center" wrapText="1"/>
    </xf>
    <xf numFmtId="0" fontId="11" fillId="17" borderId="42" xfId="0" applyFont="1" applyFill="1" applyBorder="1" applyAlignment="1">
      <alignment horizontal="center" wrapText="1"/>
    </xf>
    <xf numFmtId="0" fontId="10" fillId="8" borderId="72" xfId="0" applyFont="1" applyFill="1" applyBorder="1" applyAlignment="1">
      <alignment horizontal="center"/>
    </xf>
    <xf numFmtId="0" fontId="10" fillId="8" borderId="73" xfId="0" applyFont="1" applyFill="1" applyBorder="1" applyAlignment="1">
      <alignment horizontal="center"/>
    </xf>
    <xf numFmtId="0" fontId="10" fillId="8" borderId="74" xfId="0" applyFont="1" applyFill="1" applyBorder="1" applyAlignment="1">
      <alignment horizontal="center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42" xfId="0" applyFont="1" applyFill="1" applyBorder="1" applyAlignment="1">
      <alignment horizontal="center" vertical="center" wrapText="1"/>
    </xf>
    <xf numFmtId="0" fontId="10" fillId="21" borderId="23" xfId="0" applyFont="1" applyFill="1" applyBorder="1" applyAlignment="1">
      <alignment horizontal="center" wrapText="1"/>
    </xf>
    <xf numFmtId="0" fontId="10" fillId="21" borderId="34" xfId="0" applyFont="1" applyFill="1" applyBorder="1" applyAlignment="1">
      <alignment horizontal="center" wrapText="1"/>
    </xf>
    <xf numFmtId="0" fontId="10" fillId="21" borderId="24" xfId="0" applyFont="1" applyFill="1" applyBorder="1" applyAlignment="1">
      <alignment horizontal="center" wrapText="1"/>
    </xf>
    <xf numFmtId="0" fontId="10" fillId="21" borderId="35" xfId="0" applyFont="1" applyFill="1" applyBorder="1" applyAlignment="1">
      <alignment horizontal="center" wrapText="1"/>
    </xf>
    <xf numFmtId="0" fontId="10" fillId="21" borderId="75" xfId="0" applyFont="1" applyFill="1" applyBorder="1" applyAlignment="1">
      <alignment horizontal="center" wrapText="1"/>
    </xf>
    <xf numFmtId="0" fontId="10" fillId="21" borderId="36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4"/>
  <sheetViews>
    <sheetView tabSelected="1" zoomScalePageLayoutView="0" workbookViewId="0" topLeftCell="A1">
      <selection activeCell="F3" sqref="F3"/>
    </sheetView>
  </sheetViews>
  <sheetFormatPr defaultColWidth="11.421875" defaultRowHeight="15"/>
  <cols>
    <col min="1" max="1" width="5.140625" style="0" customWidth="1"/>
    <col min="2" max="5" width="4.7109375" style="0" customWidth="1"/>
    <col min="6" max="6" width="41.28125" style="0" customWidth="1"/>
    <col min="7" max="7" width="5.28125" style="151" customWidth="1"/>
    <col min="8" max="8" width="4.28125" style="151" customWidth="1"/>
    <col min="9" max="9" width="5.140625" style="151" customWidth="1"/>
    <col min="10" max="10" width="38.57421875" style="0" customWidth="1"/>
    <col min="11" max="14" width="4.7109375" style="0" customWidth="1"/>
  </cols>
  <sheetData>
    <row r="1" spans="3:12" ht="18.75">
      <c r="C1" s="2"/>
      <c r="F1" s="152"/>
      <c r="G1" s="152" t="s">
        <v>50</v>
      </c>
      <c r="H1" s="152"/>
      <c r="I1" s="152"/>
      <c r="J1" s="152"/>
      <c r="L1" s="2"/>
    </row>
    <row r="2" spans="3:12" ht="18.75">
      <c r="C2" s="2"/>
      <c r="F2" s="152"/>
      <c r="G2" s="152" t="s">
        <v>51</v>
      </c>
      <c r="H2" s="152"/>
      <c r="I2" s="152"/>
      <c r="J2" s="152"/>
      <c r="L2" s="2"/>
    </row>
    <row r="3" spans="3:12" ht="18.75">
      <c r="C3" s="2"/>
      <c r="F3" s="3"/>
      <c r="G3" s="135" t="s">
        <v>52</v>
      </c>
      <c r="H3" s="135"/>
      <c r="I3" s="135"/>
      <c r="J3" s="3"/>
      <c r="L3" s="2"/>
    </row>
    <row r="4" spans="3:12" ht="18.75">
      <c r="C4" s="2"/>
      <c r="F4" s="160" t="s">
        <v>49</v>
      </c>
      <c r="G4" s="160"/>
      <c r="H4" s="160"/>
      <c r="I4" s="160"/>
      <c r="J4" s="160"/>
      <c r="L4" s="2"/>
    </row>
    <row r="5" spans="3:12" ht="26.25" thickBot="1">
      <c r="C5" s="4"/>
      <c r="F5" s="159"/>
      <c r="G5" s="159"/>
      <c r="H5" s="159"/>
      <c r="I5" s="159"/>
      <c r="J5" s="159"/>
      <c r="L5" s="4"/>
    </row>
    <row r="6" spans="2:14" ht="18" customHeight="1" thickBot="1">
      <c r="B6" s="153" t="s">
        <v>35</v>
      </c>
      <c r="C6" s="154"/>
      <c r="D6" s="155"/>
      <c r="E6" s="5"/>
      <c r="F6" s="6" t="s">
        <v>0</v>
      </c>
      <c r="G6" s="136"/>
      <c r="H6" s="136"/>
      <c r="I6" s="136"/>
      <c r="J6" s="7"/>
      <c r="K6" s="153" t="s">
        <v>35</v>
      </c>
      <c r="L6" s="154"/>
      <c r="M6" s="155"/>
      <c r="N6" s="5"/>
    </row>
    <row r="7" spans="2:14" ht="18" customHeight="1" thickBot="1">
      <c r="B7" s="64" t="s">
        <v>7</v>
      </c>
      <c r="C7" s="65" t="s">
        <v>8</v>
      </c>
      <c r="D7" s="65" t="s">
        <v>9</v>
      </c>
      <c r="E7" s="66" t="s">
        <v>28</v>
      </c>
      <c r="F7" s="19" t="s">
        <v>10</v>
      </c>
      <c r="G7" s="156" t="s">
        <v>29</v>
      </c>
      <c r="H7" s="157"/>
      <c r="I7" s="158"/>
      <c r="J7" s="43" t="s">
        <v>11</v>
      </c>
      <c r="K7" s="64" t="s">
        <v>7</v>
      </c>
      <c r="L7" s="65" t="s">
        <v>8</v>
      </c>
      <c r="M7" s="65" t="s">
        <v>9</v>
      </c>
      <c r="N7" s="66" t="s">
        <v>28</v>
      </c>
    </row>
    <row r="8" spans="2:14" ht="18" customHeight="1">
      <c r="B8" s="59"/>
      <c r="C8" s="40"/>
      <c r="D8" s="38"/>
      <c r="E8" s="60">
        <f>IF(G8&gt;I8,1,0)</f>
        <v>0</v>
      </c>
      <c r="F8" s="37" t="str">
        <f>'FECHA X FECHA'!A8</f>
        <v>LIBRE</v>
      </c>
      <c r="G8" s="137"/>
      <c r="H8" s="138" t="s">
        <v>1</v>
      </c>
      <c r="I8" s="139"/>
      <c r="J8" s="44" t="str">
        <f>'FECHA X FECHA'!A7</f>
        <v>LOS HORNOS</v>
      </c>
      <c r="K8" s="61"/>
      <c r="L8" s="62"/>
      <c r="M8" s="67"/>
      <c r="N8" s="63">
        <f>IF(I8&gt;G8,1,0)</f>
        <v>0</v>
      </c>
    </row>
    <row r="9" spans="2:14" ht="18" customHeight="1">
      <c r="B9" s="53">
        <v>1</v>
      </c>
      <c r="C9" s="41">
        <v>1</v>
      </c>
      <c r="D9" s="39">
        <v>1</v>
      </c>
      <c r="E9" s="54">
        <f>IF(G9&gt;I9,1,0)</f>
        <v>0</v>
      </c>
      <c r="F9" s="16" t="str">
        <f>'FECHA X FECHA'!A3</f>
        <v>UNIDOS DEL DIQUE</v>
      </c>
      <c r="G9" s="140">
        <v>15</v>
      </c>
      <c r="H9" s="141" t="s">
        <v>1</v>
      </c>
      <c r="I9" s="142">
        <v>47</v>
      </c>
      <c r="J9" s="45" t="str">
        <f>'FECHA X FECHA'!A6</f>
        <v>U.N.L.P</v>
      </c>
      <c r="K9" s="47">
        <v>0</v>
      </c>
      <c r="L9" s="46">
        <v>1</v>
      </c>
      <c r="M9" s="42">
        <v>1</v>
      </c>
      <c r="N9" s="48">
        <f>IF(I9&gt;G9,1,0)</f>
        <v>1</v>
      </c>
    </row>
    <row r="10" spans="2:14" ht="18" customHeight="1" thickBot="1">
      <c r="B10" s="55"/>
      <c r="C10" s="56"/>
      <c r="D10" s="57"/>
      <c r="E10" s="58">
        <f>IF(G10&gt;I10,1,0)</f>
        <v>0</v>
      </c>
      <c r="F10" s="16" t="str">
        <f>'FECHA X FECHA'!A4</f>
        <v>C. PENINTENCIARIO</v>
      </c>
      <c r="G10" s="140"/>
      <c r="H10" s="141" t="s">
        <v>1</v>
      </c>
      <c r="I10" s="142"/>
      <c r="J10" s="45" t="str">
        <f>'FECHA X FECHA'!A5</f>
        <v>ALUMNI</v>
      </c>
      <c r="K10" s="49"/>
      <c r="L10" s="50"/>
      <c r="M10" s="51"/>
      <c r="N10" s="52">
        <f>IF(I10&gt;G10,1,0)</f>
        <v>0</v>
      </c>
    </row>
    <row r="11" spans="3:12" ht="18" customHeight="1" thickBot="1">
      <c r="C11" s="5"/>
      <c r="F11" s="12"/>
      <c r="G11" s="143"/>
      <c r="H11" s="143"/>
      <c r="I11" s="143"/>
      <c r="J11" s="12"/>
      <c r="L11" s="5"/>
    </row>
    <row r="12" spans="2:13" ht="18" customHeight="1" thickBot="1">
      <c r="B12" s="153" t="s">
        <v>35</v>
      </c>
      <c r="C12" s="154"/>
      <c r="D12" s="155"/>
      <c r="F12" s="6" t="s">
        <v>2</v>
      </c>
      <c r="G12" s="136"/>
      <c r="H12" s="136"/>
      <c r="I12" s="136"/>
      <c r="J12" s="7"/>
      <c r="K12" s="153" t="s">
        <v>35</v>
      </c>
      <c r="L12" s="154"/>
      <c r="M12" s="155"/>
    </row>
    <row r="13" spans="2:14" ht="18" customHeight="1" thickBot="1">
      <c r="B13" s="64" t="s">
        <v>7</v>
      </c>
      <c r="C13" s="65" t="s">
        <v>8</v>
      </c>
      <c r="D13" s="65" t="s">
        <v>9</v>
      </c>
      <c r="E13" s="66" t="s">
        <v>28</v>
      </c>
      <c r="F13" s="18" t="s">
        <v>10</v>
      </c>
      <c r="G13" s="156" t="s">
        <v>29</v>
      </c>
      <c r="H13" s="157"/>
      <c r="I13" s="158"/>
      <c r="J13" s="17" t="s">
        <v>11</v>
      </c>
      <c r="K13" s="64" t="s">
        <v>7</v>
      </c>
      <c r="L13" s="65" t="s">
        <v>8</v>
      </c>
      <c r="M13" s="65" t="s">
        <v>9</v>
      </c>
      <c r="N13" s="66" t="s">
        <v>28</v>
      </c>
    </row>
    <row r="14" spans="2:14" ht="18" customHeight="1">
      <c r="B14" s="59"/>
      <c r="C14" s="40"/>
      <c r="D14" s="38"/>
      <c r="E14" s="60">
        <f>IF(G14&gt;I14,1,0)</f>
        <v>0</v>
      </c>
      <c r="F14" s="8" t="str">
        <f>'FECHA X FECHA'!A4</f>
        <v>C. PENINTENCIARIO</v>
      </c>
      <c r="G14" s="137"/>
      <c r="H14" s="138" t="s">
        <v>1</v>
      </c>
      <c r="I14" s="144"/>
      <c r="J14" s="9" t="str">
        <f>'FECHA X FECHA'!A8</f>
        <v>LIBRE</v>
      </c>
      <c r="K14" s="61"/>
      <c r="L14" s="62"/>
      <c r="M14" s="67"/>
      <c r="N14" s="63">
        <f>IF(I14&gt;G14,1,0)</f>
        <v>0</v>
      </c>
    </row>
    <row r="15" spans="2:14" ht="18" customHeight="1">
      <c r="B15" s="53"/>
      <c r="C15" s="41"/>
      <c r="D15" s="39"/>
      <c r="E15" s="54">
        <f>IF(G15&gt;I15,1,0)</f>
        <v>0</v>
      </c>
      <c r="F15" s="10" t="str">
        <f>'FECHA X FECHA'!A5</f>
        <v>ALUMNI</v>
      </c>
      <c r="G15" s="140"/>
      <c r="H15" s="142" t="s">
        <v>1</v>
      </c>
      <c r="I15" s="145"/>
      <c r="J15" s="16" t="str">
        <f>'FECHA X FECHA'!A3</f>
        <v>UNIDOS DEL DIQUE</v>
      </c>
      <c r="K15" s="47"/>
      <c r="L15" s="46"/>
      <c r="M15" s="42"/>
      <c r="N15" s="48">
        <f>IF(I15&gt;G15,1,0)</f>
        <v>0</v>
      </c>
    </row>
    <row r="16" spans="2:14" ht="18" customHeight="1" thickBot="1">
      <c r="B16" s="55"/>
      <c r="C16" s="56"/>
      <c r="D16" s="57"/>
      <c r="E16" s="58">
        <f>IF(G16&gt;I16,1,0)</f>
        <v>0</v>
      </c>
      <c r="F16" s="13" t="str">
        <f>'FECHA X FECHA'!A6</f>
        <v>U.N.L.P</v>
      </c>
      <c r="G16" s="146"/>
      <c r="H16" s="147" t="s">
        <v>1</v>
      </c>
      <c r="I16" s="148"/>
      <c r="J16" s="14" t="str">
        <f>'FECHA X FECHA'!A7</f>
        <v>LOS HORNOS</v>
      </c>
      <c r="K16" s="49"/>
      <c r="L16" s="50"/>
      <c r="M16" s="51"/>
      <c r="N16" s="52">
        <f>IF(I16&gt;G16,1,0)</f>
        <v>0</v>
      </c>
    </row>
    <row r="17" spans="3:12" ht="18" customHeight="1" thickBot="1">
      <c r="C17" s="5"/>
      <c r="F17" s="12"/>
      <c r="G17" s="143"/>
      <c r="H17" s="143"/>
      <c r="I17" s="143"/>
      <c r="J17" s="12"/>
      <c r="L17" s="5"/>
    </row>
    <row r="18" spans="2:13" ht="18" customHeight="1" thickBot="1">
      <c r="B18" s="153" t="s">
        <v>35</v>
      </c>
      <c r="C18" s="154"/>
      <c r="D18" s="155"/>
      <c r="F18" s="6" t="s">
        <v>3</v>
      </c>
      <c r="G18" s="136"/>
      <c r="H18" s="136"/>
      <c r="I18" s="136"/>
      <c r="J18" s="7" t="s">
        <v>4</v>
      </c>
      <c r="K18" s="153" t="s">
        <v>35</v>
      </c>
      <c r="L18" s="154"/>
      <c r="M18" s="155"/>
    </row>
    <row r="19" spans="2:14" ht="18" customHeight="1" thickBot="1">
      <c r="B19" s="64" t="s">
        <v>7</v>
      </c>
      <c r="C19" s="65" t="s">
        <v>8</v>
      </c>
      <c r="D19" s="65" t="s">
        <v>9</v>
      </c>
      <c r="E19" s="66" t="s">
        <v>28</v>
      </c>
      <c r="F19" s="18" t="s">
        <v>10</v>
      </c>
      <c r="G19" s="156" t="s">
        <v>29</v>
      </c>
      <c r="H19" s="157"/>
      <c r="I19" s="158"/>
      <c r="J19" s="17" t="s">
        <v>11</v>
      </c>
      <c r="K19" s="64" t="s">
        <v>7</v>
      </c>
      <c r="L19" s="65" t="s">
        <v>8</v>
      </c>
      <c r="M19" s="65" t="s">
        <v>9</v>
      </c>
      <c r="N19" s="66" t="s">
        <v>28</v>
      </c>
    </row>
    <row r="20" spans="2:14" ht="18" customHeight="1">
      <c r="B20" s="59"/>
      <c r="C20" s="40"/>
      <c r="D20" s="38"/>
      <c r="E20" s="60">
        <f>IF(G20&gt;I20,1,0)</f>
        <v>0</v>
      </c>
      <c r="F20" s="8" t="str">
        <f>'FECHA X FECHA'!A8</f>
        <v>LIBRE</v>
      </c>
      <c r="G20" s="137"/>
      <c r="H20" s="138" t="s">
        <v>1</v>
      </c>
      <c r="I20" s="139"/>
      <c r="J20" s="9" t="str">
        <f>'FECHA X FECHA'!A6</f>
        <v>U.N.L.P</v>
      </c>
      <c r="K20" s="61"/>
      <c r="L20" s="62"/>
      <c r="M20" s="67"/>
      <c r="N20" s="63">
        <f>IF(I20&gt;G20,1,0)</f>
        <v>0</v>
      </c>
    </row>
    <row r="21" spans="2:14" ht="18" customHeight="1">
      <c r="B21" s="53"/>
      <c r="C21" s="41"/>
      <c r="D21" s="39"/>
      <c r="E21" s="54">
        <f>IF(G21&gt;I21,1,0)</f>
        <v>0</v>
      </c>
      <c r="F21" s="10" t="str">
        <f>'FECHA X FECHA'!A7</f>
        <v>LOS HORNOS</v>
      </c>
      <c r="G21" s="140"/>
      <c r="H21" s="141" t="s">
        <v>1</v>
      </c>
      <c r="I21" s="142"/>
      <c r="J21" s="11" t="str">
        <f>'FECHA X FECHA'!A5</f>
        <v>ALUMNI</v>
      </c>
      <c r="K21" s="47"/>
      <c r="L21" s="46"/>
      <c r="M21" s="42"/>
      <c r="N21" s="48">
        <f>IF(I21&gt;G21,1,0)</f>
        <v>0</v>
      </c>
    </row>
    <row r="22" spans="2:14" ht="18" customHeight="1" thickBot="1">
      <c r="B22" s="55"/>
      <c r="C22" s="56"/>
      <c r="D22" s="57"/>
      <c r="E22" s="58">
        <f>IF(G22&gt;I22,1,0)</f>
        <v>0</v>
      </c>
      <c r="F22" s="13" t="str">
        <f>'FECHA X FECHA'!A3</f>
        <v>UNIDOS DEL DIQUE</v>
      </c>
      <c r="G22" s="146"/>
      <c r="H22" s="147" t="s">
        <v>1</v>
      </c>
      <c r="I22" s="149"/>
      <c r="J22" s="14" t="str">
        <f>'FECHA X FECHA'!A4</f>
        <v>C. PENINTENCIARIO</v>
      </c>
      <c r="K22" s="49"/>
      <c r="L22" s="50"/>
      <c r="M22" s="51"/>
      <c r="N22" s="52">
        <f>IF(I22&gt;G22,1,0)</f>
        <v>0</v>
      </c>
    </row>
    <row r="23" spans="3:12" ht="18" customHeight="1" thickBot="1">
      <c r="C23" s="5"/>
      <c r="F23" s="12"/>
      <c r="G23" s="143"/>
      <c r="H23" s="143"/>
      <c r="I23" s="143"/>
      <c r="J23" s="12"/>
      <c r="L23" s="5"/>
    </row>
    <row r="24" spans="2:13" ht="18" customHeight="1" thickBot="1">
      <c r="B24" s="153" t="s">
        <v>35</v>
      </c>
      <c r="C24" s="154"/>
      <c r="D24" s="155"/>
      <c r="F24" s="6" t="s">
        <v>5</v>
      </c>
      <c r="G24" s="136"/>
      <c r="H24" s="136"/>
      <c r="I24" s="136"/>
      <c r="J24" s="7" t="s">
        <v>4</v>
      </c>
      <c r="K24" s="153" t="s">
        <v>35</v>
      </c>
      <c r="L24" s="154"/>
      <c r="M24" s="155"/>
    </row>
    <row r="25" spans="2:14" ht="18" customHeight="1" thickBot="1">
      <c r="B25" s="64" t="s">
        <v>7</v>
      </c>
      <c r="C25" s="65" t="s">
        <v>8</v>
      </c>
      <c r="D25" s="65" t="s">
        <v>9</v>
      </c>
      <c r="E25" s="66" t="s">
        <v>28</v>
      </c>
      <c r="F25" s="18" t="s">
        <v>10</v>
      </c>
      <c r="G25" s="156" t="s">
        <v>29</v>
      </c>
      <c r="H25" s="157"/>
      <c r="I25" s="158"/>
      <c r="J25" s="17" t="s">
        <v>11</v>
      </c>
      <c r="K25" s="64" t="s">
        <v>7</v>
      </c>
      <c r="L25" s="65" t="s">
        <v>8</v>
      </c>
      <c r="M25" s="65" t="s">
        <v>9</v>
      </c>
      <c r="N25" s="66" t="s">
        <v>28</v>
      </c>
    </row>
    <row r="26" spans="2:14" ht="18" customHeight="1">
      <c r="B26" s="59"/>
      <c r="C26" s="40"/>
      <c r="D26" s="38"/>
      <c r="E26" s="60">
        <f>IF(G26&gt;I26,1,0)</f>
        <v>0</v>
      </c>
      <c r="F26" s="8" t="str">
        <f>'FECHA X FECHA'!A3</f>
        <v>UNIDOS DEL DIQUE</v>
      </c>
      <c r="G26" s="137"/>
      <c r="H26" s="138" t="s">
        <v>1</v>
      </c>
      <c r="I26" s="139"/>
      <c r="J26" s="9" t="str">
        <f>'FECHA X FECHA'!A8</f>
        <v>LIBRE</v>
      </c>
      <c r="K26" s="61"/>
      <c r="L26" s="62"/>
      <c r="M26" s="67"/>
      <c r="N26" s="63">
        <f>IF(I26&gt;G26,1,0)</f>
        <v>0</v>
      </c>
    </row>
    <row r="27" spans="2:14" ht="18" customHeight="1">
      <c r="B27" s="53"/>
      <c r="C27" s="41"/>
      <c r="D27" s="39"/>
      <c r="E27" s="54">
        <f>IF(G27&gt;I27,1,0)</f>
        <v>0</v>
      </c>
      <c r="F27" s="10" t="str">
        <f>'FECHA X FECHA'!A4</f>
        <v>C. PENINTENCIARIO</v>
      </c>
      <c r="G27" s="140"/>
      <c r="H27" s="141" t="s">
        <v>1</v>
      </c>
      <c r="I27" s="142"/>
      <c r="J27" s="11" t="str">
        <f>'FECHA X FECHA'!A7</f>
        <v>LOS HORNOS</v>
      </c>
      <c r="K27" s="47"/>
      <c r="L27" s="46"/>
      <c r="M27" s="42"/>
      <c r="N27" s="48">
        <f>IF(I27&gt;G27,1,0)</f>
        <v>0</v>
      </c>
    </row>
    <row r="28" spans="2:14" ht="18" customHeight="1" thickBot="1">
      <c r="B28" s="55"/>
      <c r="C28" s="56"/>
      <c r="D28" s="57"/>
      <c r="E28" s="58">
        <f>IF(G28&gt;I28,1,0)</f>
        <v>0</v>
      </c>
      <c r="F28" s="13" t="str">
        <f>'FECHA X FECHA'!A5</f>
        <v>ALUMNI</v>
      </c>
      <c r="G28" s="146"/>
      <c r="H28" s="147" t="s">
        <v>1</v>
      </c>
      <c r="I28" s="149"/>
      <c r="J28" s="14" t="str">
        <f>'FECHA X FECHA'!A6</f>
        <v>U.N.L.P</v>
      </c>
      <c r="K28" s="49"/>
      <c r="L28" s="50"/>
      <c r="M28" s="51"/>
      <c r="N28" s="52">
        <f>IF(I28&gt;G28,1,0)</f>
        <v>0</v>
      </c>
    </row>
    <row r="29" spans="3:12" ht="18" customHeight="1" thickBot="1">
      <c r="C29" s="5"/>
      <c r="F29" s="12"/>
      <c r="G29" s="143"/>
      <c r="H29" s="143"/>
      <c r="I29" s="143"/>
      <c r="J29" s="12"/>
      <c r="L29" s="5"/>
    </row>
    <row r="30" spans="2:13" ht="18" customHeight="1" thickBot="1">
      <c r="B30" s="153" t="s">
        <v>35</v>
      </c>
      <c r="C30" s="154"/>
      <c r="D30" s="155"/>
      <c r="F30" s="6" t="s">
        <v>6</v>
      </c>
      <c r="G30" s="136"/>
      <c r="H30" s="136"/>
      <c r="I30" s="136"/>
      <c r="J30" s="7" t="s">
        <v>4</v>
      </c>
      <c r="K30" s="153" t="s">
        <v>35</v>
      </c>
      <c r="L30" s="154"/>
      <c r="M30" s="155"/>
    </row>
    <row r="31" spans="2:14" ht="18" customHeight="1" thickBot="1">
      <c r="B31" s="64" t="s">
        <v>7</v>
      </c>
      <c r="C31" s="65" t="s">
        <v>8</v>
      </c>
      <c r="D31" s="65" t="s">
        <v>9</v>
      </c>
      <c r="E31" s="66" t="s">
        <v>28</v>
      </c>
      <c r="F31" s="18" t="s">
        <v>10</v>
      </c>
      <c r="G31" s="156" t="s">
        <v>29</v>
      </c>
      <c r="H31" s="157"/>
      <c r="I31" s="158"/>
      <c r="J31" s="17" t="s">
        <v>11</v>
      </c>
      <c r="K31" s="64" t="s">
        <v>7</v>
      </c>
      <c r="L31" s="65" t="s">
        <v>8</v>
      </c>
      <c r="M31" s="65" t="s">
        <v>9</v>
      </c>
      <c r="N31" s="66" t="s">
        <v>28</v>
      </c>
    </row>
    <row r="32" spans="2:14" ht="18" customHeight="1">
      <c r="B32" s="59"/>
      <c r="C32" s="40"/>
      <c r="D32" s="38"/>
      <c r="E32" s="60">
        <f>IF(G32&gt;I32,1,0)</f>
        <v>0</v>
      </c>
      <c r="F32" s="8" t="str">
        <f>'FECHA X FECHA'!A8</f>
        <v>LIBRE</v>
      </c>
      <c r="G32" s="137"/>
      <c r="H32" s="138" t="s">
        <v>1</v>
      </c>
      <c r="I32" s="139"/>
      <c r="J32" s="9" t="str">
        <f>'FECHA X FECHA'!A5</f>
        <v>ALUMNI</v>
      </c>
      <c r="K32" s="61"/>
      <c r="L32" s="62"/>
      <c r="M32" s="67"/>
      <c r="N32" s="63">
        <f>IF(I32&gt;G32,1,0)</f>
        <v>0</v>
      </c>
    </row>
    <row r="33" spans="2:14" ht="18" customHeight="1">
      <c r="B33" s="53"/>
      <c r="C33" s="41"/>
      <c r="D33" s="39"/>
      <c r="E33" s="54">
        <f>IF(G33&gt;I33,1,0)</f>
        <v>0</v>
      </c>
      <c r="F33" s="10" t="str">
        <f>'FECHA X FECHA'!A6</f>
        <v>U.N.L.P</v>
      </c>
      <c r="G33" s="140"/>
      <c r="H33" s="141" t="s">
        <v>1</v>
      </c>
      <c r="I33" s="142"/>
      <c r="J33" s="11" t="str">
        <f>'FECHA X FECHA'!A4</f>
        <v>C. PENINTENCIARIO</v>
      </c>
      <c r="K33" s="47"/>
      <c r="L33" s="46"/>
      <c r="M33" s="42"/>
      <c r="N33" s="48">
        <f>IF(I33&gt;G33,1,0)</f>
        <v>0</v>
      </c>
    </row>
    <row r="34" spans="2:14" ht="18" customHeight="1" thickBot="1">
      <c r="B34" s="55"/>
      <c r="C34" s="56"/>
      <c r="D34" s="57"/>
      <c r="E34" s="58">
        <f>IF(G34&gt;I34,1,0)</f>
        <v>0</v>
      </c>
      <c r="F34" s="13" t="str">
        <f>'FECHA X FECHA'!A7</f>
        <v>LOS HORNOS</v>
      </c>
      <c r="G34" s="146"/>
      <c r="H34" s="147" t="s">
        <v>1</v>
      </c>
      <c r="I34" s="149"/>
      <c r="J34" s="14" t="str">
        <f>'FECHA X FECHA'!A3</f>
        <v>UNIDOS DEL DIQUE</v>
      </c>
      <c r="K34" s="49"/>
      <c r="L34" s="50"/>
      <c r="M34" s="51"/>
      <c r="N34" s="52">
        <f>IF(I34&gt;G34,1,0)</f>
        <v>0</v>
      </c>
    </row>
    <row r="35" spans="3:12" ht="18" customHeight="1" thickBot="1">
      <c r="C35" s="5"/>
      <c r="F35" s="12"/>
      <c r="G35" s="143"/>
      <c r="H35" s="143"/>
      <c r="I35" s="143"/>
      <c r="J35" s="12"/>
      <c r="L35" s="5"/>
    </row>
    <row r="36" spans="2:14" ht="18" customHeight="1" thickBot="1">
      <c r="B36" s="153" t="s">
        <v>35</v>
      </c>
      <c r="C36" s="154"/>
      <c r="D36" s="155"/>
      <c r="E36" s="5"/>
      <c r="F36" s="6" t="s">
        <v>30</v>
      </c>
      <c r="G36" s="136"/>
      <c r="H36" s="136"/>
      <c r="I36" s="136"/>
      <c r="J36" s="7"/>
      <c r="K36" s="153" t="s">
        <v>35</v>
      </c>
      <c r="L36" s="154"/>
      <c r="M36" s="155"/>
      <c r="N36" s="5"/>
    </row>
    <row r="37" spans="2:14" ht="18" customHeight="1" thickBot="1">
      <c r="B37" s="64" t="s">
        <v>7</v>
      </c>
      <c r="C37" s="65" t="s">
        <v>8</v>
      </c>
      <c r="D37" s="65" t="s">
        <v>9</v>
      </c>
      <c r="E37" s="66" t="s">
        <v>28</v>
      </c>
      <c r="F37" s="19" t="s">
        <v>10</v>
      </c>
      <c r="G37" s="156" t="s">
        <v>29</v>
      </c>
      <c r="H37" s="157"/>
      <c r="I37" s="158"/>
      <c r="J37" s="43" t="s">
        <v>11</v>
      </c>
      <c r="K37" s="64" t="s">
        <v>7</v>
      </c>
      <c r="L37" s="65" t="s">
        <v>8</v>
      </c>
      <c r="M37" s="65" t="s">
        <v>9</v>
      </c>
      <c r="N37" s="66" t="s">
        <v>28</v>
      </c>
    </row>
    <row r="38" spans="2:14" ht="18" customHeight="1">
      <c r="B38" s="59"/>
      <c r="C38" s="40"/>
      <c r="D38" s="38"/>
      <c r="E38" s="60">
        <f>IF(G38&gt;I38,1,0)</f>
        <v>0</v>
      </c>
      <c r="F38" s="37" t="str">
        <f>'FECHA X FECHA'!A7</f>
        <v>LOS HORNOS</v>
      </c>
      <c r="G38" s="137"/>
      <c r="H38" s="138" t="s">
        <v>1</v>
      </c>
      <c r="I38" s="139"/>
      <c r="J38" s="44" t="str">
        <f>'FECHA X FECHA'!A8</f>
        <v>LIBRE</v>
      </c>
      <c r="K38" s="61"/>
      <c r="L38" s="62"/>
      <c r="M38" s="67"/>
      <c r="N38" s="63">
        <f>IF(I38&gt;G38,1,0)</f>
        <v>0</v>
      </c>
    </row>
    <row r="39" spans="2:14" ht="18" customHeight="1">
      <c r="B39" s="53"/>
      <c r="C39" s="41"/>
      <c r="D39" s="39"/>
      <c r="E39" s="54">
        <f>IF(G39&gt;I39,1,0)</f>
        <v>0</v>
      </c>
      <c r="F39" s="16" t="str">
        <f>'FECHA X FECHA'!A6</f>
        <v>U.N.L.P</v>
      </c>
      <c r="G39" s="140"/>
      <c r="H39" s="141" t="s">
        <v>1</v>
      </c>
      <c r="I39" s="142"/>
      <c r="J39" s="45" t="str">
        <f>'FECHA X FECHA'!A3</f>
        <v>UNIDOS DEL DIQUE</v>
      </c>
      <c r="K39" s="47"/>
      <c r="L39" s="46"/>
      <c r="M39" s="42"/>
      <c r="N39" s="48">
        <f>IF(I39&gt;G39,1,0)</f>
        <v>0</v>
      </c>
    </row>
    <row r="40" spans="2:14" ht="18" customHeight="1" thickBot="1">
      <c r="B40" s="55"/>
      <c r="C40" s="56"/>
      <c r="D40" s="57"/>
      <c r="E40" s="58">
        <f>IF(G40&gt;I40,1,0)</f>
        <v>0</v>
      </c>
      <c r="F40" s="16" t="str">
        <f>'FECHA X FECHA'!A5</f>
        <v>ALUMNI</v>
      </c>
      <c r="G40" s="140"/>
      <c r="H40" s="141" t="s">
        <v>1</v>
      </c>
      <c r="I40" s="142"/>
      <c r="J40" s="45" t="str">
        <f>'FECHA X FECHA'!A4</f>
        <v>C. PENINTENCIARIO</v>
      </c>
      <c r="K40" s="49"/>
      <c r="L40" s="50"/>
      <c r="M40" s="51"/>
      <c r="N40" s="52">
        <f>IF(I40&gt;G40,1,0)</f>
        <v>0</v>
      </c>
    </row>
    <row r="41" spans="3:12" ht="18" customHeight="1" thickBot="1">
      <c r="C41" s="5"/>
      <c r="F41" s="12"/>
      <c r="G41" s="143"/>
      <c r="H41" s="143"/>
      <c r="I41" s="143"/>
      <c r="J41" s="12"/>
      <c r="L41" s="5"/>
    </row>
    <row r="42" spans="2:13" ht="18" customHeight="1" thickBot="1">
      <c r="B42" s="153" t="s">
        <v>35</v>
      </c>
      <c r="C42" s="154"/>
      <c r="D42" s="155"/>
      <c r="F42" s="6" t="s">
        <v>31</v>
      </c>
      <c r="G42" s="136"/>
      <c r="H42" s="136"/>
      <c r="I42" s="136"/>
      <c r="J42" s="7"/>
      <c r="K42" s="153" t="s">
        <v>35</v>
      </c>
      <c r="L42" s="154"/>
      <c r="M42" s="155"/>
    </row>
    <row r="43" spans="2:14" ht="18" customHeight="1" thickBot="1">
      <c r="B43" s="64" t="s">
        <v>7</v>
      </c>
      <c r="C43" s="65" t="s">
        <v>8</v>
      </c>
      <c r="D43" s="65" t="s">
        <v>9</v>
      </c>
      <c r="E43" s="66" t="s">
        <v>28</v>
      </c>
      <c r="F43" s="18" t="s">
        <v>10</v>
      </c>
      <c r="G43" s="156" t="s">
        <v>29</v>
      </c>
      <c r="H43" s="157"/>
      <c r="I43" s="158"/>
      <c r="J43" s="17" t="s">
        <v>11</v>
      </c>
      <c r="K43" s="64" t="s">
        <v>7</v>
      </c>
      <c r="L43" s="65" t="s">
        <v>8</v>
      </c>
      <c r="M43" s="65" t="s">
        <v>9</v>
      </c>
      <c r="N43" s="66" t="s">
        <v>28</v>
      </c>
    </row>
    <row r="44" spans="2:14" ht="18" customHeight="1">
      <c r="B44" s="59"/>
      <c r="C44" s="40"/>
      <c r="D44" s="38"/>
      <c r="E44" s="60">
        <f>IF(G44&gt;I44,1,0)</f>
        <v>0</v>
      </c>
      <c r="F44" s="8" t="str">
        <f>'FECHA X FECHA'!A8</f>
        <v>LIBRE</v>
      </c>
      <c r="G44" s="137"/>
      <c r="H44" s="138" t="s">
        <v>1</v>
      </c>
      <c r="I44" s="139"/>
      <c r="J44" s="9" t="str">
        <f>'FECHA X FECHA'!A4</f>
        <v>C. PENINTENCIARIO</v>
      </c>
      <c r="K44" s="61"/>
      <c r="L44" s="62"/>
      <c r="M44" s="67"/>
      <c r="N44" s="63">
        <f>IF(I44&gt;G44,1,0)</f>
        <v>0</v>
      </c>
    </row>
    <row r="45" spans="2:14" ht="18" customHeight="1">
      <c r="B45" s="53"/>
      <c r="C45" s="41"/>
      <c r="D45" s="39"/>
      <c r="E45" s="54">
        <f>IF(G45&gt;I45,1,0)</f>
        <v>0</v>
      </c>
      <c r="F45" s="10" t="str">
        <f>'FECHA X FECHA'!A3</f>
        <v>UNIDOS DEL DIQUE</v>
      </c>
      <c r="G45" s="140"/>
      <c r="H45" s="141" t="s">
        <v>1</v>
      </c>
      <c r="I45" s="142"/>
      <c r="J45" s="11" t="str">
        <f>'FECHA X FECHA'!A5</f>
        <v>ALUMNI</v>
      </c>
      <c r="K45" s="47"/>
      <c r="L45" s="46"/>
      <c r="M45" s="42"/>
      <c r="N45" s="48">
        <f>IF(I45&gt;G45,1,0)</f>
        <v>0</v>
      </c>
    </row>
    <row r="46" spans="2:14" ht="18" customHeight="1" thickBot="1">
      <c r="B46" s="55"/>
      <c r="C46" s="56"/>
      <c r="D46" s="57"/>
      <c r="E46" s="58">
        <f>IF(G46&gt;I46,1,0)</f>
        <v>0</v>
      </c>
      <c r="F46" s="13" t="str">
        <f>'FECHA X FECHA'!A7</f>
        <v>LOS HORNOS</v>
      </c>
      <c r="G46" s="146"/>
      <c r="H46" s="147" t="s">
        <v>1</v>
      </c>
      <c r="I46" s="149"/>
      <c r="J46" s="14" t="str">
        <f>'FECHA X FECHA'!A6</f>
        <v>U.N.L.P</v>
      </c>
      <c r="K46" s="49"/>
      <c r="L46" s="50"/>
      <c r="M46" s="51"/>
      <c r="N46" s="52">
        <f>IF(I46&gt;G46,1,0)</f>
        <v>0</v>
      </c>
    </row>
    <row r="47" spans="3:12" ht="18" customHeight="1" thickBot="1">
      <c r="C47" s="5"/>
      <c r="F47" s="12"/>
      <c r="G47" s="143"/>
      <c r="H47" s="143"/>
      <c r="I47" s="143"/>
      <c r="J47" s="12"/>
      <c r="L47" s="5"/>
    </row>
    <row r="48" spans="2:13" ht="18" customHeight="1" thickBot="1">
      <c r="B48" s="153" t="s">
        <v>35</v>
      </c>
      <c r="C48" s="154"/>
      <c r="D48" s="155"/>
      <c r="F48" s="6" t="s">
        <v>32</v>
      </c>
      <c r="G48" s="136"/>
      <c r="H48" s="136"/>
      <c r="I48" s="136"/>
      <c r="J48" s="7" t="s">
        <v>4</v>
      </c>
      <c r="K48" s="153" t="s">
        <v>35</v>
      </c>
      <c r="L48" s="154"/>
      <c r="M48" s="155"/>
    </row>
    <row r="49" spans="2:14" ht="18" customHeight="1" thickBot="1">
      <c r="B49" s="64" t="s">
        <v>7</v>
      </c>
      <c r="C49" s="65" t="s">
        <v>8</v>
      </c>
      <c r="D49" s="65" t="s">
        <v>9</v>
      </c>
      <c r="E49" s="66" t="s">
        <v>28</v>
      </c>
      <c r="F49" s="18" t="s">
        <v>10</v>
      </c>
      <c r="G49" s="156" t="s">
        <v>29</v>
      </c>
      <c r="H49" s="157"/>
      <c r="I49" s="158"/>
      <c r="J49" s="17" t="s">
        <v>11</v>
      </c>
      <c r="K49" s="64" t="s">
        <v>7</v>
      </c>
      <c r="L49" s="65" t="s">
        <v>8</v>
      </c>
      <c r="M49" s="65" t="s">
        <v>9</v>
      </c>
      <c r="N49" s="66" t="s">
        <v>28</v>
      </c>
    </row>
    <row r="50" spans="2:14" ht="18" customHeight="1">
      <c r="B50" s="59"/>
      <c r="C50" s="40"/>
      <c r="D50" s="38"/>
      <c r="E50" s="60">
        <f>IF(G50&gt;I50,1,0)</f>
        <v>0</v>
      </c>
      <c r="F50" s="8" t="str">
        <f>'FECHA X FECHA'!A6</f>
        <v>U.N.L.P</v>
      </c>
      <c r="G50" s="137"/>
      <c r="H50" s="138" t="s">
        <v>1</v>
      </c>
      <c r="I50" s="139"/>
      <c r="J50" s="9" t="str">
        <f>'FECHA X FECHA'!A8</f>
        <v>LIBRE</v>
      </c>
      <c r="K50" s="61"/>
      <c r="L50" s="62"/>
      <c r="M50" s="67"/>
      <c r="N50" s="63">
        <f>IF(I50&gt;G50,1,0)</f>
        <v>0</v>
      </c>
    </row>
    <row r="51" spans="2:14" ht="18" customHeight="1">
      <c r="B51" s="53"/>
      <c r="C51" s="41"/>
      <c r="D51" s="39"/>
      <c r="E51" s="54">
        <f>IF(G51&gt;I51,1,0)</f>
        <v>0</v>
      </c>
      <c r="F51" s="10" t="str">
        <f>'FECHA X FECHA'!A5</f>
        <v>ALUMNI</v>
      </c>
      <c r="G51" s="140"/>
      <c r="H51" s="141" t="s">
        <v>1</v>
      </c>
      <c r="I51" s="142"/>
      <c r="J51" s="11" t="str">
        <f>'FECHA X FECHA'!A7</f>
        <v>LOS HORNOS</v>
      </c>
      <c r="K51" s="47"/>
      <c r="L51" s="46"/>
      <c r="M51" s="42"/>
      <c r="N51" s="48">
        <f>IF(I51&gt;G51,1,0)</f>
        <v>0</v>
      </c>
    </row>
    <row r="52" spans="2:14" ht="18" customHeight="1" thickBot="1">
      <c r="B52" s="55"/>
      <c r="C52" s="56"/>
      <c r="D52" s="57"/>
      <c r="E52" s="58">
        <f>IF(G52&gt;I52,1,0)</f>
        <v>0</v>
      </c>
      <c r="F52" s="13" t="str">
        <f>'FECHA X FECHA'!A4</f>
        <v>C. PENINTENCIARIO</v>
      </c>
      <c r="G52" s="146"/>
      <c r="H52" s="147" t="s">
        <v>1</v>
      </c>
      <c r="I52" s="149"/>
      <c r="J52" s="14" t="str">
        <f>'FECHA X FECHA'!A3</f>
        <v>UNIDOS DEL DIQUE</v>
      </c>
      <c r="K52" s="49"/>
      <c r="L52" s="50"/>
      <c r="M52" s="51"/>
      <c r="N52" s="52">
        <f>IF(I52&gt;G52,1,0)</f>
        <v>0</v>
      </c>
    </row>
    <row r="53" spans="3:12" ht="18" customHeight="1" thickBot="1">
      <c r="C53" s="5"/>
      <c r="F53" s="12"/>
      <c r="G53" s="143"/>
      <c r="H53" s="143"/>
      <c r="I53" s="143"/>
      <c r="J53" s="12"/>
      <c r="L53" s="5"/>
    </row>
    <row r="54" spans="2:13" ht="18" customHeight="1" thickBot="1">
      <c r="B54" s="153" t="s">
        <v>35</v>
      </c>
      <c r="C54" s="154"/>
      <c r="D54" s="155"/>
      <c r="F54" s="6" t="s">
        <v>33</v>
      </c>
      <c r="G54" s="136"/>
      <c r="H54" s="136"/>
      <c r="I54" s="136"/>
      <c r="J54" s="7" t="s">
        <v>4</v>
      </c>
      <c r="K54" s="153" t="s">
        <v>35</v>
      </c>
      <c r="L54" s="154"/>
      <c r="M54" s="155"/>
    </row>
    <row r="55" spans="2:14" ht="18" customHeight="1" thickBot="1">
      <c r="B55" s="64" t="s">
        <v>7</v>
      </c>
      <c r="C55" s="65" t="s">
        <v>8</v>
      </c>
      <c r="D55" s="65" t="s">
        <v>9</v>
      </c>
      <c r="E55" s="66" t="s">
        <v>28</v>
      </c>
      <c r="F55" s="18" t="s">
        <v>10</v>
      </c>
      <c r="G55" s="156" t="s">
        <v>29</v>
      </c>
      <c r="H55" s="157"/>
      <c r="I55" s="158"/>
      <c r="J55" s="17" t="s">
        <v>11</v>
      </c>
      <c r="K55" s="64" t="s">
        <v>7</v>
      </c>
      <c r="L55" s="65" t="s">
        <v>8</v>
      </c>
      <c r="M55" s="65" t="s">
        <v>9</v>
      </c>
      <c r="N55" s="66" t="s">
        <v>28</v>
      </c>
    </row>
    <row r="56" spans="2:14" ht="18" customHeight="1">
      <c r="B56" s="59"/>
      <c r="C56" s="40"/>
      <c r="D56" s="38"/>
      <c r="E56" s="60">
        <f>IF(G56&gt;I56,1,0)</f>
        <v>0</v>
      </c>
      <c r="F56" s="8" t="str">
        <f>'FECHA X FECHA'!A8</f>
        <v>LIBRE</v>
      </c>
      <c r="G56" s="137"/>
      <c r="H56" s="138" t="s">
        <v>1</v>
      </c>
      <c r="I56" s="139"/>
      <c r="J56" s="9" t="str">
        <f>'FECHA X FECHA'!A3</f>
        <v>UNIDOS DEL DIQUE</v>
      </c>
      <c r="K56" s="61"/>
      <c r="L56" s="62"/>
      <c r="M56" s="67"/>
      <c r="N56" s="63">
        <f>IF(I56&gt;G56,1,0)</f>
        <v>0</v>
      </c>
    </row>
    <row r="57" spans="2:14" ht="18" customHeight="1">
      <c r="B57" s="53"/>
      <c r="C57" s="41"/>
      <c r="D57" s="39"/>
      <c r="E57" s="54">
        <f>IF(G57&gt;I57,1,0)</f>
        <v>0</v>
      </c>
      <c r="F57" s="10" t="str">
        <f>'FECHA X FECHA'!A7</f>
        <v>LOS HORNOS</v>
      </c>
      <c r="G57" s="140"/>
      <c r="H57" s="141" t="s">
        <v>1</v>
      </c>
      <c r="I57" s="142"/>
      <c r="J57" s="11" t="str">
        <f>'FECHA X FECHA'!A4</f>
        <v>C. PENINTENCIARIO</v>
      </c>
      <c r="K57" s="47"/>
      <c r="L57" s="46"/>
      <c r="M57" s="42"/>
      <c r="N57" s="48">
        <f>IF(I57&gt;G57,1,0)</f>
        <v>0</v>
      </c>
    </row>
    <row r="58" spans="2:14" ht="18" customHeight="1" thickBot="1">
      <c r="B58" s="55"/>
      <c r="C58" s="56"/>
      <c r="D58" s="57"/>
      <c r="E58" s="58">
        <f>IF(G58&gt;I58,1,0)</f>
        <v>0</v>
      </c>
      <c r="F58" s="13" t="str">
        <f>'FECHA X FECHA'!A6</f>
        <v>U.N.L.P</v>
      </c>
      <c r="G58" s="146"/>
      <c r="H58" s="147" t="s">
        <v>1</v>
      </c>
      <c r="I58" s="149"/>
      <c r="J58" s="14" t="str">
        <f>'FECHA X FECHA'!A5</f>
        <v>ALUMNI</v>
      </c>
      <c r="K58" s="49"/>
      <c r="L58" s="50"/>
      <c r="M58" s="51"/>
      <c r="N58" s="52">
        <f>IF(I58&gt;G58,1,0)</f>
        <v>0</v>
      </c>
    </row>
    <row r="59" spans="3:12" ht="18" customHeight="1" thickBot="1">
      <c r="C59" s="5"/>
      <c r="F59" s="12"/>
      <c r="G59" s="143"/>
      <c r="H59" s="143"/>
      <c r="I59" s="143"/>
      <c r="J59" s="12"/>
      <c r="L59" s="5"/>
    </row>
    <row r="60" spans="2:13" ht="18" customHeight="1" thickBot="1">
      <c r="B60" s="153" t="s">
        <v>35</v>
      </c>
      <c r="C60" s="154"/>
      <c r="D60" s="155"/>
      <c r="F60" s="6" t="s">
        <v>34</v>
      </c>
      <c r="G60" s="136"/>
      <c r="H60" s="136"/>
      <c r="I60" s="136"/>
      <c r="J60" s="7" t="s">
        <v>4</v>
      </c>
      <c r="K60" s="153" t="s">
        <v>35</v>
      </c>
      <c r="L60" s="154"/>
      <c r="M60" s="155"/>
    </row>
    <row r="61" spans="2:14" ht="18" customHeight="1" thickBot="1">
      <c r="B61" s="64" t="s">
        <v>7</v>
      </c>
      <c r="C61" s="65" t="s">
        <v>8</v>
      </c>
      <c r="D61" s="65" t="s">
        <v>9</v>
      </c>
      <c r="E61" s="66" t="s">
        <v>28</v>
      </c>
      <c r="F61" s="18" t="s">
        <v>10</v>
      </c>
      <c r="G61" s="156" t="s">
        <v>29</v>
      </c>
      <c r="H61" s="157"/>
      <c r="I61" s="158"/>
      <c r="J61" s="17" t="s">
        <v>11</v>
      </c>
      <c r="K61" s="64" t="s">
        <v>7</v>
      </c>
      <c r="L61" s="65" t="s">
        <v>8</v>
      </c>
      <c r="M61" s="65" t="s">
        <v>9</v>
      </c>
      <c r="N61" s="66" t="s">
        <v>28</v>
      </c>
    </row>
    <row r="62" spans="2:14" ht="18" customHeight="1">
      <c r="B62" s="59"/>
      <c r="C62" s="40"/>
      <c r="D62" s="38"/>
      <c r="E62" s="60">
        <f>IF(G62&gt;I62,1,0)</f>
        <v>0</v>
      </c>
      <c r="F62" s="8" t="str">
        <f>'FECHA X FECHA'!A5</f>
        <v>ALUMNI</v>
      </c>
      <c r="G62" s="137"/>
      <c r="H62" s="138" t="s">
        <v>1</v>
      </c>
      <c r="I62" s="139"/>
      <c r="J62" s="9" t="str">
        <f>'FECHA X FECHA'!A8</f>
        <v>LIBRE</v>
      </c>
      <c r="K62" s="61"/>
      <c r="L62" s="62"/>
      <c r="M62" s="67"/>
      <c r="N62" s="63">
        <f>IF(I62&gt;G62,1,0)</f>
        <v>0</v>
      </c>
    </row>
    <row r="63" spans="2:14" ht="18" customHeight="1">
      <c r="B63" s="53"/>
      <c r="C63" s="41"/>
      <c r="D63" s="39"/>
      <c r="E63" s="54">
        <f>IF(G63&gt;I63,1,0)</f>
        <v>0</v>
      </c>
      <c r="F63" s="10" t="str">
        <f>'FECHA X FECHA'!A4</f>
        <v>C. PENINTENCIARIO</v>
      </c>
      <c r="G63" s="140"/>
      <c r="H63" s="141" t="s">
        <v>1</v>
      </c>
      <c r="I63" s="142"/>
      <c r="J63" s="11" t="str">
        <f>'FECHA X FECHA'!A6</f>
        <v>U.N.L.P</v>
      </c>
      <c r="K63" s="47"/>
      <c r="L63" s="46"/>
      <c r="M63" s="42"/>
      <c r="N63" s="48">
        <f>IF(I63&gt;G63,1,0)</f>
        <v>0</v>
      </c>
    </row>
    <row r="64" spans="2:14" ht="18" customHeight="1" thickBot="1">
      <c r="B64" s="55"/>
      <c r="C64" s="56"/>
      <c r="D64" s="57"/>
      <c r="E64" s="58">
        <f>IF(G64&gt;I64,1,0)</f>
        <v>0</v>
      </c>
      <c r="F64" s="13" t="str">
        <f>'FECHA X FECHA'!A3</f>
        <v>UNIDOS DEL DIQUE</v>
      </c>
      <c r="G64" s="146"/>
      <c r="H64" s="147" t="s">
        <v>1</v>
      </c>
      <c r="I64" s="149"/>
      <c r="J64" s="14" t="str">
        <f>'FECHA X FECHA'!A7</f>
        <v>LOS HORNOS</v>
      </c>
      <c r="K64" s="49"/>
      <c r="L64" s="50"/>
      <c r="M64" s="51"/>
      <c r="N64" s="52">
        <f>IF(I64&gt;G64,1,0)</f>
        <v>0</v>
      </c>
    </row>
    <row r="65" spans="3:12" ht="15.75">
      <c r="C65" s="5"/>
      <c r="F65" s="1"/>
      <c r="G65" s="150"/>
      <c r="H65" s="150"/>
      <c r="I65" s="150"/>
      <c r="J65" s="1"/>
      <c r="L65" s="5"/>
    </row>
    <row r="66" spans="3:12" ht="18.75">
      <c r="C66" s="5"/>
      <c r="F66" s="3"/>
      <c r="G66" s="135"/>
      <c r="H66" s="135"/>
      <c r="I66" s="135"/>
      <c r="J66" s="3"/>
      <c r="L66" s="5"/>
    </row>
    <row r="67" spans="3:12" ht="18.75">
      <c r="C67" s="5"/>
      <c r="F67" s="3"/>
      <c r="G67" s="135"/>
      <c r="H67" s="135"/>
      <c r="I67" s="135"/>
      <c r="J67" s="3"/>
      <c r="L67" s="5"/>
    </row>
    <row r="68" spans="3:12" ht="18.75">
      <c r="C68" s="5"/>
      <c r="F68" s="3"/>
      <c r="G68" s="135"/>
      <c r="H68" s="135"/>
      <c r="I68" s="135"/>
      <c r="J68" s="3"/>
      <c r="L68" s="5"/>
    </row>
    <row r="69" spans="3:12" ht="18.75">
      <c r="C69" s="15"/>
      <c r="F69" s="3"/>
      <c r="G69" s="135"/>
      <c r="H69" s="135"/>
      <c r="I69" s="135"/>
      <c r="J69" s="3"/>
      <c r="L69" s="15"/>
    </row>
    <row r="70" spans="3:12" ht="15.75">
      <c r="C70" s="15"/>
      <c r="F70" s="12"/>
      <c r="G70" s="143"/>
      <c r="H70" s="143"/>
      <c r="I70" s="143"/>
      <c r="J70" s="12"/>
      <c r="L70" s="15"/>
    </row>
    <row r="87" spans="6:10" ht="15">
      <c r="F87" s="1"/>
      <c r="G87" s="150"/>
      <c r="H87" s="150"/>
      <c r="I87" s="150"/>
      <c r="J87" s="1"/>
    </row>
    <row r="88" spans="6:10" ht="15">
      <c r="F88" s="1"/>
      <c r="G88" s="150"/>
      <c r="H88" s="150"/>
      <c r="I88" s="150"/>
      <c r="J88" s="1"/>
    </row>
    <row r="89" spans="6:10" ht="15">
      <c r="F89" s="1"/>
      <c r="G89" s="150"/>
      <c r="H89" s="150"/>
      <c r="I89" s="150"/>
      <c r="J89" s="1"/>
    </row>
    <row r="90" spans="6:10" ht="15">
      <c r="F90" s="1"/>
      <c r="G90" s="150"/>
      <c r="H90" s="150"/>
      <c r="I90" s="150"/>
      <c r="J90" s="1"/>
    </row>
    <row r="91" spans="6:10" ht="15">
      <c r="F91" s="1"/>
      <c r="G91" s="150"/>
      <c r="H91" s="150"/>
      <c r="I91" s="150"/>
      <c r="J91" s="1"/>
    </row>
    <row r="92" spans="6:10" ht="15">
      <c r="F92" s="1"/>
      <c r="G92" s="150"/>
      <c r="H92" s="150"/>
      <c r="I92" s="150"/>
      <c r="J92" s="1"/>
    </row>
    <row r="93" spans="6:10" ht="15">
      <c r="F93" s="1"/>
      <c r="G93" s="150"/>
      <c r="H93" s="150"/>
      <c r="I93" s="150"/>
      <c r="J93" s="1"/>
    </row>
    <row r="94" spans="6:10" ht="15">
      <c r="F94" s="1"/>
      <c r="G94" s="150"/>
      <c r="H94" s="150"/>
      <c r="I94" s="150"/>
      <c r="J94" s="1"/>
    </row>
    <row r="96" spans="6:10" ht="18.75">
      <c r="F96" s="3"/>
      <c r="G96" s="135"/>
      <c r="H96" s="135"/>
      <c r="I96" s="135"/>
      <c r="J96" s="3"/>
    </row>
    <row r="97" spans="6:10" ht="18.75">
      <c r="F97" s="3"/>
      <c r="G97" s="135"/>
      <c r="H97" s="135"/>
      <c r="I97" s="135"/>
      <c r="J97" s="3"/>
    </row>
    <row r="98" spans="6:10" ht="18.75">
      <c r="F98" s="3"/>
      <c r="G98" s="135"/>
      <c r="H98" s="135"/>
      <c r="I98" s="135"/>
      <c r="J98" s="3"/>
    </row>
    <row r="101" spans="6:10" ht="15">
      <c r="F101" s="1"/>
      <c r="G101" s="150"/>
      <c r="H101" s="150"/>
      <c r="I101" s="150"/>
      <c r="J101" s="1"/>
    </row>
    <row r="102" spans="6:10" ht="15">
      <c r="F102" s="1"/>
      <c r="G102" s="150"/>
      <c r="H102" s="150"/>
      <c r="I102" s="150"/>
      <c r="J102" s="1"/>
    </row>
    <row r="119" spans="6:10" ht="15">
      <c r="F119" s="1"/>
      <c r="G119" s="150"/>
      <c r="H119" s="150"/>
      <c r="I119" s="150"/>
      <c r="J119" s="1"/>
    </row>
    <row r="120" spans="6:10" ht="15">
      <c r="F120" s="1"/>
      <c r="G120" s="150"/>
      <c r="H120" s="150"/>
      <c r="I120" s="150"/>
      <c r="J120" s="1"/>
    </row>
    <row r="121" spans="6:10" ht="15">
      <c r="F121" s="1"/>
      <c r="G121" s="150"/>
      <c r="H121" s="150"/>
      <c r="I121" s="150"/>
      <c r="J121" s="1"/>
    </row>
    <row r="122" spans="6:10" ht="15">
      <c r="F122" s="1"/>
      <c r="G122" s="150"/>
      <c r="H122" s="150"/>
      <c r="I122" s="150"/>
      <c r="J122" s="1"/>
    </row>
    <row r="123" spans="6:10" ht="15">
      <c r="F123" s="1"/>
      <c r="G123" s="150"/>
      <c r="H123" s="150"/>
      <c r="I123" s="150"/>
      <c r="J123" s="1"/>
    </row>
    <row r="124" spans="6:10" ht="15">
      <c r="F124" s="1"/>
      <c r="G124" s="150"/>
      <c r="H124" s="150"/>
      <c r="I124" s="150"/>
      <c r="J124" s="1"/>
    </row>
    <row r="125" spans="6:10" ht="15">
      <c r="F125" s="1"/>
      <c r="G125" s="150"/>
      <c r="H125" s="150"/>
      <c r="I125" s="150"/>
      <c r="J125" s="1"/>
    </row>
    <row r="126" spans="6:10" ht="18.75">
      <c r="F126" s="3"/>
      <c r="G126" s="135"/>
      <c r="H126" s="135"/>
      <c r="I126" s="135"/>
      <c r="J126" s="3"/>
    </row>
    <row r="127" spans="6:10" ht="18.75">
      <c r="F127" s="3"/>
      <c r="G127" s="135"/>
      <c r="H127" s="135"/>
      <c r="I127" s="135"/>
      <c r="J127" s="3"/>
    </row>
    <row r="128" spans="6:10" ht="18.75">
      <c r="F128" s="3"/>
      <c r="G128" s="135"/>
      <c r="H128" s="135"/>
      <c r="I128" s="135"/>
      <c r="J128" s="3"/>
    </row>
    <row r="129" spans="6:10" ht="15">
      <c r="F129" s="1"/>
      <c r="G129" s="150"/>
      <c r="H129" s="150"/>
      <c r="I129" s="150"/>
      <c r="J129" s="1"/>
    </row>
    <row r="130" spans="6:10" ht="15">
      <c r="F130" s="1"/>
      <c r="G130" s="150"/>
      <c r="H130" s="150"/>
      <c r="I130" s="150"/>
      <c r="J130" s="1"/>
    </row>
    <row r="131" spans="6:10" ht="15">
      <c r="F131" s="1"/>
      <c r="G131" s="150"/>
      <c r="H131" s="150"/>
      <c r="I131" s="150"/>
      <c r="J131" s="1"/>
    </row>
    <row r="132" spans="6:10" ht="15">
      <c r="F132" s="1"/>
      <c r="G132" s="150"/>
      <c r="H132" s="150"/>
      <c r="I132" s="150"/>
      <c r="J132" s="1"/>
    </row>
    <row r="133" spans="6:10" ht="15">
      <c r="F133" s="1"/>
      <c r="G133" s="150"/>
      <c r="H133" s="150"/>
      <c r="I133" s="150"/>
      <c r="J133" s="1"/>
    </row>
    <row r="134" spans="6:10" ht="15">
      <c r="F134" s="1"/>
      <c r="G134" s="150"/>
      <c r="H134" s="150"/>
      <c r="I134" s="150"/>
      <c r="J134" s="1"/>
    </row>
  </sheetData>
  <sheetProtection/>
  <mergeCells count="32">
    <mergeCell ref="F5:J5"/>
    <mergeCell ref="F4:J4"/>
    <mergeCell ref="G7:I7"/>
    <mergeCell ref="G61:I61"/>
    <mergeCell ref="G37:I37"/>
    <mergeCell ref="G43:I43"/>
    <mergeCell ref="G49:I49"/>
    <mergeCell ref="G55:I55"/>
    <mergeCell ref="B48:D48"/>
    <mergeCell ref="B6:D6"/>
    <mergeCell ref="K6:M6"/>
    <mergeCell ref="K12:M12"/>
    <mergeCell ref="B12:D12"/>
    <mergeCell ref="B18:D18"/>
    <mergeCell ref="G19:I19"/>
    <mergeCell ref="G25:I25"/>
    <mergeCell ref="G31:I31"/>
    <mergeCell ref="G13:I13"/>
    <mergeCell ref="K18:M18"/>
    <mergeCell ref="B54:D54"/>
    <mergeCell ref="B60:D60"/>
    <mergeCell ref="K60:M60"/>
    <mergeCell ref="K54:M54"/>
    <mergeCell ref="K48:M48"/>
    <mergeCell ref="B24:D24"/>
    <mergeCell ref="B30:D30"/>
    <mergeCell ref="B36:D36"/>
    <mergeCell ref="B42:D42"/>
    <mergeCell ref="K42:M42"/>
    <mergeCell ref="K36:M36"/>
    <mergeCell ref="K30:M30"/>
    <mergeCell ref="K24:M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5" sqref="A5"/>
    </sheetView>
  </sheetViews>
  <sheetFormatPr defaultColWidth="11.421875" defaultRowHeight="15"/>
  <cols>
    <col min="1" max="1" width="22.57421875" style="0" customWidth="1"/>
    <col min="2" max="41" width="6.28125" style="0" customWidth="1"/>
  </cols>
  <sheetData>
    <row r="1" spans="1:45" ht="15.75" thickBot="1">
      <c r="A1" s="20" t="str">
        <f>FIXTURE!F4</f>
        <v>    ZONA  "6"</v>
      </c>
      <c r="B1" s="161" t="s">
        <v>12</v>
      </c>
      <c r="C1" s="162"/>
      <c r="D1" s="162"/>
      <c r="E1" s="163"/>
      <c r="F1" s="161" t="s">
        <v>13</v>
      </c>
      <c r="G1" s="162"/>
      <c r="H1" s="162"/>
      <c r="I1" s="163"/>
      <c r="J1" s="161" t="s">
        <v>14</v>
      </c>
      <c r="K1" s="162"/>
      <c r="L1" s="162"/>
      <c r="M1" s="163"/>
      <c r="N1" s="161" t="s">
        <v>15</v>
      </c>
      <c r="O1" s="162"/>
      <c r="P1" s="162"/>
      <c r="Q1" s="163"/>
      <c r="R1" s="161" t="s">
        <v>16</v>
      </c>
      <c r="S1" s="162"/>
      <c r="T1" s="162"/>
      <c r="U1" s="163"/>
      <c r="V1" s="161" t="s">
        <v>17</v>
      </c>
      <c r="W1" s="162"/>
      <c r="X1" s="162"/>
      <c r="Y1" s="163"/>
      <c r="Z1" s="161" t="s">
        <v>18</v>
      </c>
      <c r="AA1" s="162"/>
      <c r="AB1" s="162"/>
      <c r="AC1" s="163"/>
      <c r="AD1" s="161" t="s">
        <v>19</v>
      </c>
      <c r="AE1" s="162"/>
      <c r="AF1" s="162"/>
      <c r="AG1" s="163"/>
      <c r="AH1" s="161" t="s">
        <v>20</v>
      </c>
      <c r="AI1" s="162"/>
      <c r="AJ1" s="162"/>
      <c r="AK1" s="163"/>
      <c r="AL1" s="161" t="s">
        <v>21</v>
      </c>
      <c r="AM1" s="162"/>
      <c r="AN1" s="162"/>
      <c r="AO1" s="163"/>
      <c r="AP1" s="164" t="s">
        <v>22</v>
      </c>
      <c r="AQ1" s="166" t="s">
        <v>23</v>
      </c>
      <c r="AR1" s="168" t="s">
        <v>24</v>
      </c>
      <c r="AS1" s="166" t="s">
        <v>25</v>
      </c>
    </row>
    <row r="2" spans="1:45" ht="15.75" thickBot="1">
      <c r="A2" s="21" t="s">
        <v>26</v>
      </c>
      <c r="B2" s="88" t="s">
        <v>7</v>
      </c>
      <c r="C2" s="88" t="s">
        <v>8</v>
      </c>
      <c r="D2" s="95" t="s">
        <v>9</v>
      </c>
      <c r="E2" s="115" t="s">
        <v>27</v>
      </c>
      <c r="F2" s="88" t="s">
        <v>7</v>
      </c>
      <c r="G2" s="88" t="s">
        <v>8</v>
      </c>
      <c r="H2" s="95" t="s">
        <v>9</v>
      </c>
      <c r="I2" s="115" t="s">
        <v>27</v>
      </c>
      <c r="J2" s="88" t="s">
        <v>7</v>
      </c>
      <c r="K2" s="88" t="s">
        <v>8</v>
      </c>
      <c r="L2" s="95" t="s">
        <v>9</v>
      </c>
      <c r="M2" s="115" t="s">
        <v>27</v>
      </c>
      <c r="N2" s="89" t="s">
        <v>7</v>
      </c>
      <c r="O2" s="89" t="s">
        <v>8</v>
      </c>
      <c r="P2" s="110" t="s">
        <v>9</v>
      </c>
      <c r="Q2" s="115" t="s">
        <v>27</v>
      </c>
      <c r="R2" s="88" t="s">
        <v>7</v>
      </c>
      <c r="S2" s="88" t="s">
        <v>8</v>
      </c>
      <c r="T2" s="95" t="s">
        <v>9</v>
      </c>
      <c r="U2" s="115" t="s">
        <v>27</v>
      </c>
      <c r="V2" s="88" t="s">
        <v>7</v>
      </c>
      <c r="W2" s="88" t="s">
        <v>8</v>
      </c>
      <c r="X2" s="95" t="s">
        <v>9</v>
      </c>
      <c r="Y2" s="115" t="s">
        <v>27</v>
      </c>
      <c r="Z2" s="88" t="s">
        <v>7</v>
      </c>
      <c r="AA2" s="88" t="s">
        <v>8</v>
      </c>
      <c r="AB2" s="95" t="s">
        <v>9</v>
      </c>
      <c r="AC2" s="115" t="s">
        <v>27</v>
      </c>
      <c r="AD2" s="88" t="s">
        <v>7</v>
      </c>
      <c r="AE2" s="88" t="s">
        <v>8</v>
      </c>
      <c r="AF2" s="95" t="s">
        <v>9</v>
      </c>
      <c r="AG2" s="115" t="s">
        <v>27</v>
      </c>
      <c r="AH2" s="88" t="s">
        <v>7</v>
      </c>
      <c r="AI2" s="88" t="s">
        <v>8</v>
      </c>
      <c r="AJ2" s="95" t="s">
        <v>9</v>
      </c>
      <c r="AK2" s="115" t="s">
        <v>27</v>
      </c>
      <c r="AL2" s="88" t="s">
        <v>7</v>
      </c>
      <c r="AM2" s="88" t="s">
        <v>8</v>
      </c>
      <c r="AN2" s="95" t="s">
        <v>9</v>
      </c>
      <c r="AO2" s="115" t="s">
        <v>27</v>
      </c>
      <c r="AP2" s="165"/>
      <c r="AQ2" s="167"/>
      <c r="AR2" s="169"/>
      <c r="AS2" s="167"/>
    </row>
    <row r="3" spans="1:45" ht="15">
      <c r="A3" s="124" t="s">
        <v>44</v>
      </c>
      <c r="B3" s="22">
        <f>FIXTURE!B9</f>
        <v>1</v>
      </c>
      <c r="C3" s="23">
        <f>FIXTURE!C9</f>
        <v>1</v>
      </c>
      <c r="D3" s="106">
        <f>FIXTURE!D9+FIXTURE!E9</f>
        <v>1</v>
      </c>
      <c r="E3" s="116">
        <f aca="true" t="shared" si="0" ref="E3:E8">SUM(B3:D3)</f>
        <v>3</v>
      </c>
      <c r="F3" s="73">
        <f>FIXTURE!K15</f>
        <v>0</v>
      </c>
      <c r="G3" s="36">
        <f>FIXTURE!L15</f>
        <v>0</v>
      </c>
      <c r="H3" s="106">
        <f>FIXTURE!M15+FIXTURE!N15</f>
        <v>0</v>
      </c>
      <c r="I3" s="116">
        <f aca="true" t="shared" si="1" ref="I3:I8">SUM(F3:H3)</f>
        <v>0</v>
      </c>
      <c r="J3" s="22">
        <f>FIXTURE!B22</f>
        <v>0</v>
      </c>
      <c r="K3" s="23">
        <f>FIXTURE!C22</f>
        <v>0</v>
      </c>
      <c r="L3" s="102">
        <f>FIXTURE!D22+FIXTURE!E22</f>
        <v>0</v>
      </c>
      <c r="M3" s="116">
        <f aca="true" t="shared" si="2" ref="M3:M8">SUM(J3:L3)</f>
        <v>0</v>
      </c>
      <c r="N3" s="76">
        <f>FIXTURE!B26</f>
        <v>0</v>
      </c>
      <c r="O3" s="77">
        <f>FIXTURE!C26</f>
        <v>0</v>
      </c>
      <c r="P3" s="111">
        <f>FIXTURE!D26+FIXTURE!E26</f>
        <v>0</v>
      </c>
      <c r="Q3" s="116">
        <f aca="true" t="shared" si="3" ref="Q3:Q8">SUM(N3:P3)</f>
        <v>0</v>
      </c>
      <c r="R3" s="73">
        <f>FIXTURE!K34</f>
        <v>0</v>
      </c>
      <c r="S3" s="36">
        <f>FIXTURE!L34</f>
        <v>0</v>
      </c>
      <c r="T3" s="106">
        <f>FIXTURE!M34+FIXTURE!N34</f>
        <v>0</v>
      </c>
      <c r="U3" s="116">
        <f aca="true" t="shared" si="4" ref="U3:U8">SUM(R3:T3)</f>
        <v>0</v>
      </c>
      <c r="V3" s="73">
        <f>FIXTURE!K39</f>
        <v>0</v>
      </c>
      <c r="W3" s="36">
        <f>FIXTURE!L39</f>
        <v>0</v>
      </c>
      <c r="X3" s="106">
        <f>FIXTURE!M39+FIXTURE!N39</f>
        <v>0</v>
      </c>
      <c r="Y3" s="116">
        <f aca="true" t="shared" si="5" ref="Y3:Y8">SUM(V3:X3)</f>
        <v>0</v>
      </c>
      <c r="Z3" s="22">
        <f>FIXTURE!B45</f>
        <v>0</v>
      </c>
      <c r="AA3" s="23">
        <f>FIXTURE!C45</f>
        <v>0</v>
      </c>
      <c r="AB3" s="102">
        <f>FIXTURE!D45+FIXTURE!E45</f>
        <v>0</v>
      </c>
      <c r="AC3" s="116">
        <f aca="true" t="shared" si="6" ref="AC3:AC8">SUM(Z3:AB3)</f>
        <v>0</v>
      </c>
      <c r="AD3" s="82">
        <f>FIXTURE!K52</f>
        <v>0</v>
      </c>
      <c r="AE3" s="83">
        <f>FIXTURE!L52</f>
        <v>0</v>
      </c>
      <c r="AF3" s="101">
        <f>FIXTURE!M52+FIXTURE!N52</f>
        <v>0</v>
      </c>
      <c r="AG3" s="116">
        <f aca="true" t="shared" si="7" ref="AG3:AG8">SUM(AD3:AF3)</f>
        <v>0</v>
      </c>
      <c r="AH3" s="73">
        <f>FIXTURE!K56</f>
        <v>0</v>
      </c>
      <c r="AI3" s="36">
        <f>FIXTURE!L56</f>
        <v>0</v>
      </c>
      <c r="AJ3" s="96">
        <f>FIXTURE!M56+FIXTURE!N56</f>
        <v>0</v>
      </c>
      <c r="AK3" s="116">
        <f aca="true" t="shared" si="8" ref="AK3:AK8">SUM(AH3:AJ3)</f>
        <v>0</v>
      </c>
      <c r="AL3" s="22">
        <f>FIXTURE!B64</f>
        <v>0</v>
      </c>
      <c r="AM3" s="23">
        <f>FIXTURE!C64</f>
        <v>0</v>
      </c>
      <c r="AN3" s="96">
        <f>FIXTURE!D64+FIXTURE!E64</f>
        <v>0</v>
      </c>
      <c r="AO3" s="116">
        <f aca="true" t="shared" si="9" ref="AO3:AO8">SUM(AL3:AN3)</f>
        <v>0</v>
      </c>
      <c r="AP3" s="84">
        <f aca="true" t="shared" si="10" ref="AP3:AP8">AO3+AK3+AG3+AC3+Y3+U3+Q3+M3+I3+E3</f>
        <v>3</v>
      </c>
      <c r="AQ3" s="90">
        <f>FIXTURE!G9+FIXTURE!I15+FIXTURE!G22+FIXTURE!G26+FIXTURE!I34+FIXTURE!I39+FIXTURE!G45+FIXTURE!I52+FIXTURE!I56+FIXTURE!G64</f>
        <v>15</v>
      </c>
      <c r="AR3" s="92">
        <f>FIXTURE!I9+FIXTURE!G15+FIXTURE!I22+FIXTURE!I26+FIXTURE!G34+FIXTURE!G39+FIXTURE!I45+FIXTURE!G52+FIXTURE!G56+FIXTURE!I64</f>
        <v>47</v>
      </c>
      <c r="AS3" s="90">
        <f aca="true" t="shared" si="11" ref="AS3:AS8">AQ3-AR3</f>
        <v>-32</v>
      </c>
    </row>
    <row r="4" spans="1:45" ht="15">
      <c r="A4" s="69" t="s">
        <v>45</v>
      </c>
      <c r="B4" s="24">
        <f>FIXTURE!B10</f>
        <v>0</v>
      </c>
      <c r="C4" s="25">
        <f>FIXTURE!C10</f>
        <v>0</v>
      </c>
      <c r="D4" s="103">
        <f>FIXTURE!D10+FIXTURE!E10</f>
        <v>0</v>
      </c>
      <c r="E4" s="117">
        <f t="shared" si="0"/>
        <v>0</v>
      </c>
      <c r="F4" s="26">
        <f>FIXTURE!B14</f>
        <v>0</v>
      </c>
      <c r="G4" s="27">
        <f>FIXTURE!C14</f>
        <v>0</v>
      </c>
      <c r="H4" s="103">
        <f>FIXTURE!E14+FIXTURE!D14</f>
        <v>0</v>
      </c>
      <c r="I4" s="117">
        <f t="shared" si="1"/>
        <v>0</v>
      </c>
      <c r="J4" s="32">
        <f>FIXTURE!K22</f>
        <v>0</v>
      </c>
      <c r="K4" s="33">
        <f>FIXTURE!L22</f>
        <v>0</v>
      </c>
      <c r="L4" s="107">
        <f>FIXTURE!M22+FIXTURE!N22</f>
        <v>0</v>
      </c>
      <c r="M4" s="117">
        <f t="shared" si="2"/>
        <v>0</v>
      </c>
      <c r="N4" s="28">
        <f>FIXTURE!B27</f>
        <v>0</v>
      </c>
      <c r="O4" s="29">
        <f>FIXTURE!C27</f>
        <v>0</v>
      </c>
      <c r="P4" s="112">
        <f>FIXTURE!D27+FIXTURE!E27</f>
        <v>0</v>
      </c>
      <c r="Q4" s="117">
        <f t="shared" si="3"/>
        <v>0</v>
      </c>
      <c r="R4" s="24">
        <f>FIXTURE!K33</f>
        <v>0</v>
      </c>
      <c r="S4" s="25">
        <f>FIXTURE!L33</f>
        <v>0</v>
      </c>
      <c r="T4" s="103">
        <f>FIXTURE!M33+FIXTURE!N33</f>
        <v>0</v>
      </c>
      <c r="U4" s="117">
        <f t="shared" si="4"/>
        <v>0</v>
      </c>
      <c r="V4" s="24">
        <f>FIXTURE!K40</f>
        <v>0</v>
      </c>
      <c r="W4" s="25">
        <f>FIXTURE!L40</f>
        <v>0</v>
      </c>
      <c r="X4" s="103">
        <f>FIXTURE!M40+FIXTURE!N40</f>
        <v>0</v>
      </c>
      <c r="Y4" s="117">
        <f t="shared" si="5"/>
        <v>0</v>
      </c>
      <c r="Z4" s="24">
        <f>FIXTURE!K44</f>
        <v>0</v>
      </c>
      <c r="AA4" s="25">
        <f>FIXTURE!L44</f>
        <v>0</v>
      </c>
      <c r="AB4" s="103">
        <f>FIXTURE!M44+FIXTURE!N44</f>
        <v>0</v>
      </c>
      <c r="AC4" s="117">
        <f t="shared" si="6"/>
        <v>0</v>
      </c>
      <c r="AD4" s="32">
        <f>FIXTURE!B52</f>
        <v>0</v>
      </c>
      <c r="AE4" s="33">
        <f>FIXTURE!C52</f>
        <v>0</v>
      </c>
      <c r="AF4" s="98">
        <f>FIXTURE!D52+FIXTURE!E52</f>
        <v>0</v>
      </c>
      <c r="AG4" s="117">
        <f t="shared" si="7"/>
        <v>0</v>
      </c>
      <c r="AH4" s="24">
        <f>FIXTURE!K57</f>
        <v>0</v>
      </c>
      <c r="AI4" s="25">
        <f>FIXTURE!L57</f>
        <v>0</v>
      </c>
      <c r="AJ4" s="97">
        <f>FIXTURE!M57+FIXTURE!N57</f>
        <v>0</v>
      </c>
      <c r="AK4" s="117">
        <f t="shared" si="8"/>
        <v>0</v>
      </c>
      <c r="AL4" s="26">
        <f>FIXTURE!B63</f>
        <v>0</v>
      </c>
      <c r="AM4" s="27">
        <f>FIXTURE!C63</f>
        <v>0</v>
      </c>
      <c r="AN4" s="97">
        <f>FIXTURE!D63+FIXTURE!E63</f>
        <v>0</v>
      </c>
      <c r="AO4" s="117">
        <f t="shared" si="9"/>
        <v>0</v>
      </c>
      <c r="AP4" s="85">
        <f t="shared" si="10"/>
        <v>0</v>
      </c>
      <c r="AQ4" s="31">
        <f>FIXTURE!G10+FIXTURE!G14+FIXTURE!I22+FIXTURE!G27+FIXTURE!I33+FIXTURE!I40+FIXTURE!I44+FIXTURE!G52+FIXTURE!I57+FIXTURE!G63</f>
        <v>0</v>
      </c>
      <c r="AR4" s="93">
        <f>FIXTURE!I10+FIXTURE!I14+FIXTURE!G22+FIXTURE!I27+FIXTURE!G33+FIXTURE!G40+FIXTURE!G44+FIXTURE!I52+FIXTURE!G57+FIXTURE!I63</f>
        <v>0</v>
      </c>
      <c r="AS4" s="30">
        <f t="shared" si="11"/>
        <v>0</v>
      </c>
    </row>
    <row r="5" spans="1:45" ht="15">
      <c r="A5" s="69" t="s">
        <v>46</v>
      </c>
      <c r="B5" s="32">
        <f>FIXTURE!K10</f>
        <v>0</v>
      </c>
      <c r="C5" s="33">
        <f>FIXTURE!L10</f>
        <v>0</v>
      </c>
      <c r="D5" s="107">
        <f>FIXTURE!M10++FIXTURE!N10</f>
        <v>0</v>
      </c>
      <c r="E5" s="117">
        <f t="shared" si="0"/>
        <v>0</v>
      </c>
      <c r="F5" s="32">
        <f>FIXTURE!B15</f>
        <v>0</v>
      </c>
      <c r="G5" s="33">
        <f>FIXTURE!C15</f>
        <v>0</v>
      </c>
      <c r="H5" s="107">
        <f>FIXTURE!D15+FIXTURE!E15</f>
        <v>0</v>
      </c>
      <c r="I5" s="117">
        <f t="shared" si="1"/>
        <v>0</v>
      </c>
      <c r="J5" s="32">
        <f>FIXTURE!K21</f>
        <v>0</v>
      </c>
      <c r="K5" s="33">
        <f>FIXTURE!L21</f>
        <v>0</v>
      </c>
      <c r="L5" s="107">
        <f>FIXTURE!M21+FIXTURE!N21</f>
        <v>0</v>
      </c>
      <c r="M5" s="117">
        <f t="shared" si="2"/>
        <v>0</v>
      </c>
      <c r="N5" s="28">
        <f>FIXTURE!B28</f>
        <v>0</v>
      </c>
      <c r="O5" s="29">
        <f>FIXTURE!C28</f>
        <v>0</v>
      </c>
      <c r="P5" s="112">
        <f>FIXTURE!D28+FIXTURE!E28</f>
        <v>0</v>
      </c>
      <c r="Q5" s="117">
        <f t="shared" si="3"/>
        <v>0</v>
      </c>
      <c r="R5" s="24">
        <f>FIXTURE!K32</f>
        <v>0</v>
      </c>
      <c r="S5" s="25">
        <f>FIXTURE!L32</f>
        <v>0</v>
      </c>
      <c r="T5" s="103">
        <f>FIXTURE!M32+FIXTURE!N32</f>
        <v>0</v>
      </c>
      <c r="U5" s="117">
        <f t="shared" si="4"/>
        <v>0</v>
      </c>
      <c r="V5" s="32">
        <f>FIXTURE!B40</f>
        <v>0</v>
      </c>
      <c r="W5" s="33">
        <f>FIXTURE!C40</f>
        <v>0</v>
      </c>
      <c r="X5" s="107">
        <f>FIXTURE!D40+FIXTURE!E40</f>
        <v>0</v>
      </c>
      <c r="Y5" s="117">
        <f t="shared" si="5"/>
        <v>0</v>
      </c>
      <c r="Z5" s="24">
        <f>FIXTURE!K45</f>
        <v>0</v>
      </c>
      <c r="AA5" s="25">
        <f>FIXTURE!L45</f>
        <v>0</v>
      </c>
      <c r="AB5" s="103">
        <f>FIXTURE!M45+FIXTURE!N45</f>
        <v>0</v>
      </c>
      <c r="AC5" s="117">
        <f t="shared" si="6"/>
        <v>0</v>
      </c>
      <c r="AD5" s="32">
        <f>FIXTURE!B51</f>
        <v>0</v>
      </c>
      <c r="AE5" s="33">
        <f>FIXTURE!C51</f>
        <v>0</v>
      </c>
      <c r="AF5" s="98">
        <f>FIXTURE!D51+FIXTURE!E51</f>
        <v>0</v>
      </c>
      <c r="AG5" s="117">
        <f t="shared" si="7"/>
        <v>0</v>
      </c>
      <c r="AH5" s="24">
        <f>FIXTURE!K58</f>
        <v>0</v>
      </c>
      <c r="AI5" s="25">
        <f>FIXTURE!L58</f>
        <v>0</v>
      </c>
      <c r="AJ5" s="97">
        <f>FIXTURE!M58+FIXTURE!N58</f>
        <v>0</v>
      </c>
      <c r="AK5" s="117">
        <f t="shared" si="8"/>
        <v>0</v>
      </c>
      <c r="AL5" s="26">
        <f>FIXTURE!B62</f>
        <v>0</v>
      </c>
      <c r="AM5" s="27">
        <f>FIXTURE!C62</f>
        <v>0</v>
      </c>
      <c r="AN5" s="97">
        <f>FIXTURE!D62+FIXTURE!E62</f>
        <v>0</v>
      </c>
      <c r="AO5" s="117">
        <f t="shared" si="9"/>
        <v>0</v>
      </c>
      <c r="AP5" s="85">
        <f t="shared" si="10"/>
        <v>0</v>
      </c>
      <c r="AQ5" s="30">
        <f>FIXTURE!G62+FIXTURE!I58+FIXTURE!G51+FIXTURE!I45+FIXTURE!G40+FIXTURE!I32+FIXTURE!G28+FIXTURE!I21+FIXTURE!G15+FIXTURE!I10</f>
        <v>0</v>
      </c>
      <c r="AR5" s="94">
        <f>FIXTURE!I62+FIXTURE!G58+FIXTURE!I51+FIXTURE!G45+FIXTURE!I40+FIXTURE!G32+FIXTURE!I28+FIXTURE!G21+FIXTURE!I15+FIXTURE!G10</f>
        <v>0</v>
      </c>
      <c r="AS5" s="30">
        <f t="shared" si="11"/>
        <v>0</v>
      </c>
    </row>
    <row r="6" spans="1:45" ht="15">
      <c r="A6" s="69" t="s">
        <v>47</v>
      </c>
      <c r="B6" s="34">
        <f>FIXTURE!K9</f>
        <v>0</v>
      </c>
      <c r="C6" s="35">
        <f>FIXTURE!L9</f>
        <v>1</v>
      </c>
      <c r="D6" s="107">
        <f>FIXTURE!M9+FIXTURE!N9</f>
        <v>2</v>
      </c>
      <c r="E6" s="117">
        <f t="shared" si="0"/>
        <v>3</v>
      </c>
      <c r="F6" s="32">
        <f>FIXTURE!B16</f>
        <v>0</v>
      </c>
      <c r="G6" s="33">
        <f>FIXTURE!C16</f>
        <v>0</v>
      </c>
      <c r="H6" s="107">
        <f>FIXTURE!D16+FIXTURE!E16</f>
        <v>0</v>
      </c>
      <c r="I6" s="117">
        <f t="shared" si="1"/>
        <v>0</v>
      </c>
      <c r="J6" s="32">
        <f>FIXTURE!K20</f>
        <v>0</v>
      </c>
      <c r="K6" s="33">
        <f>FIXTURE!L20</f>
        <v>0</v>
      </c>
      <c r="L6" s="107">
        <f>FIXTURE!M20+FIXTURE!N20</f>
        <v>0</v>
      </c>
      <c r="M6" s="117">
        <f t="shared" si="2"/>
        <v>0</v>
      </c>
      <c r="N6" s="28">
        <f>FIXTURE!K28</f>
        <v>0</v>
      </c>
      <c r="O6" s="29">
        <f>FIXTURE!L28</f>
        <v>0</v>
      </c>
      <c r="P6" s="112">
        <f>FIXTURE!M28+FIXTURE!N28</f>
        <v>0</v>
      </c>
      <c r="Q6" s="117">
        <f t="shared" si="3"/>
        <v>0</v>
      </c>
      <c r="R6" s="34">
        <f>FIXTURE!B33</f>
        <v>0</v>
      </c>
      <c r="S6" s="35">
        <f>FIXTURE!C33</f>
        <v>0</v>
      </c>
      <c r="T6" s="107">
        <f>FIXTURE!D33+FIXTURE!E33</f>
        <v>0</v>
      </c>
      <c r="U6" s="117">
        <f t="shared" si="4"/>
        <v>0</v>
      </c>
      <c r="V6" s="32">
        <f>FIXTURE!B39</f>
        <v>0</v>
      </c>
      <c r="W6" s="33">
        <f>FIXTURE!C39</f>
        <v>0</v>
      </c>
      <c r="X6" s="107">
        <f>FIXTURE!D39+FIXTURE!E39</f>
        <v>0</v>
      </c>
      <c r="Y6" s="117">
        <f t="shared" si="5"/>
        <v>0</v>
      </c>
      <c r="Z6" s="24">
        <f>FIXTURE!K46</f>
        <v>0</v>
      </c>
      <c r="AA6" s="25">
        <f>FIXTURE!L46</f>
        <v>0</v>
      </c>
      <c r="AB6" s="103">
        <f>FIXTURE!M46+FIXTURE!N46</f>
        <v>0</v>
      </c>
      <c r="AC6" s="117">
        <f t="shared" si="6"/>
        <v>0</v>
      </c>
      <c r="AD6" s="32">
        <f>FIXTURE!B50</f>
        <v>0</v>
      </c>
      <c r="AE6" s="33">
        <f>FIXTURE!C50</f>
        <v>0</v>
      </c>
      <c r="AF6" s="98">
        <f>FIXTURE!D50+FIXTURE!E50</f>
        <v>0</v>
      </c>
      <c r="AG6" s="117">
        <f t="shared" si="7"/>
        <v>0</v>
      </c>
      <c r="AH6" s="24">
        <f>FIXTURE!B58</f>
        <v>0</v>
      </c>
      <c r="AI6" s="25">
        <f>FIXTURE!C58</f>
        <v>0</v>
      </c>
      <c r="AJ6" s="97">
        <f>FIXTURE!D58+FIXTURE!E58</f>
        <v>0</v>
      </c>
      <c r="AK6" s="117">
        <f t="shared" si="8"/>
        <v>0</v>
      </c>
      <c r="AL6" s="32">
        <f>FIXTURE!K63</f>
        <v>0</v>
      </c>
      <c r="AM6" s="33">
        <f>FIXTURE!L63</f>
        <v>0</v>
      </c>
      <c r="AN6" s="98">
        <f>FIXTURE!M63+FIXTURE!N63</f>
        <v>0</v>
      </c>
      <c r="AO6" s="117">
        <f t="shared" si="9"/>
        <v>0</v>
      </c>
      <c r="AP6" s="85">
        <f t="shared" si="10"/>
        <v>3</v>
      </c>
      <c r="AQ6" s="30">
        <f>FIXTURE!I9+FIXTURE!G16+FIXTURE!I20+FIXTURE!G33+FIXTURE!G39+FIXTURE!I46+FIXTURE!G50+FIXTURE!G58+FIXTURE!I63+FIXTURE!I28</f>
        <v>47</v>
      </c>
      <c r="AR6" s="94">
        <f>FIXTURE!G9+FIXTURE!I16+FIXTURE!G20+FIXTURE!G28+FIXTURE!I33+FIXTURE!I39+FIXTURE!I50+FIXTURE!G46+FIXTURE!I58+FIXTURE!G63</f>
        <v>15</v>
      </c>
      <c r="AS6" s="30">
        <f t="shared" si="11"/>
        <v>32</v>
      </c>
    </row>
    <row r="7" spans="1:45" ht="15">
      <c r="A7" s="69" t="s">
        <v>48</v>
      </c>
      <c r="B7" s="34">
        <f>FIXTURE!K8</f>
        <v>0</v>
      </c>
      <c r="C7" s="35">
        <f>FIXTURE!L8</f>
        <v>0</v>
      </c>
      <c r="D7" s="107">
        <f>FIXTURE!M8+FIXTURE!N8</f>
        <v>0</v>
      </c>
      <c r="E7" s="117">
        <f t="shared" si="0"/>
        <v>0</v>
      </c>
      <c r="F7" s="32">
        <f>FIXTURE!K16</f>
        <v>0</v>
      </c>
      <c r="G7" s="33">
        <f>FIXTURE!L16</f>
        <v>0</v>
      </c>
      <c r="H7" s="107">
        <f>FIXTURE!M16+FIXTURE!N16</f>
        <v>0</v>
      </c>
      <c r="I7" s="117">
        <f t="shared" si="1"/>
        <v>0</v>
      </c>
      <c r="J7" s="26">
        <f>FIXTURE!B21</f>
        <v>0</v>
      </c>
      <c r="K7" s="27">
        <f>FIXTURE!C21</f>
        <v>0</v>
      </c>
      <c r="L7" s="104">
        <f>FIXTURE!D21+FIXTURE!E21</f>
        <v>0</v>
      </c>
      <c r="M7" s="117">
        <f t="shared" si="2"/>
        <v>0</v>
      </c>
      <c r="N7" s="28">
        <f>FIXTURE!K27</f>
        <v>0</v>
      </c>
      <c r="O7" s="29">
        <f>FIXTURE!L27</f>
        <v>0</v>
      </c>
      <c r="P7" s="112">
        <f>FIXTURE!M27+FIXTURE!N27</f>
        <v>0</v>
      </c>
      <c r="Q7" s="117">
        <f t="shared" si="3"/>
        <v>0</v>
      </c>
      <c r="R7" s="34">
        <f>FIXTURE!B34</f>
        <v>0</v>
      </c>
      <c r="S7" s="35">
        <f>FIXTURE!C34</f>
        <v>0</v>
      </c>
      <c r="T7" s="107">
        <f>FIXTURE!D34+FIXTURE!E34</f>
        <v>0</v>
      </c>
      <c r="U7" s="117">
        <f t="shared" si="4"/>
        <v>0</v>
      </c>
      <c r="V7" s="32">
        <f>FIXTURE!B38</f>
        <v>0</v>
      </c>
      <c r="W7" s="33">
        <f>FIXTURE!C38</f>
        <v>0</v>
      </c>
      <c r="X7" s="107">
        <f>FIXTURE!D38+FIXTURE!E38</f>
        <v>0</v>
      </c>
      <c r="Y7" s="117">
        <f t="shared" si="5"/>
        <v>0</v>
      </c>
      <c r="Z7" s="26">
        <f>FIXTURE!B46</f>
        <v>0</v>
      </c>
      <c r="AA7" s="27">
        <f>FIXTURE!C46</f>
        <v>0</v>
      </c>
      <c r="AB7" s="104">
        <f>FIXTURE!D46+FIXTURE!E46</f>
        <v>0</v>
      </c>
      <c r="AC7" s="117">
        <f t="shared" si="6"/>
        <v>0</v>
      </c>
      <c r="AD7" s="34">
        <f>FIXTURE!K51</f>
        <v>0</v>
      </c>
      <c r="AE7" s="35">
        <f>FIXTURE!L51</f>
        <v>0</v>
      </c>
      <c r="AF7" s="98">
        <f>FIXTURE!M51+FIXTURE!N51</f>
        <v>0</v>
      </c>
      <c r="AG7" s="117">
        <f t="shared" si="7"/>
        <v>0</v>
      </c>
      <c r="AH7" s="24">
        <f>FIXTURE!B57</f>
        <v>0</v>
      </c>
      <c r="AI7" s="25">
        <f>FIXTURE!C57</f>
        <v>0</v>
      </c>
      <c r="AJ7" s="97">
        <f>FIXTURE!D57+FIXTURE!E57</f>
        <v>0</v>
      </c>
      <c r="AK7" s="117">
        <f t="shared" si="8"/>
        <v>0</v>
      </c>
      <c r="AL7" s="32">
        <f>FIXTURE!K64</f>
        <v>0</v>
      </c>
      <c r="AM7" s="33">
        <f>FIXTURE!L64</f>
        <v>0</v>
      </c>
      <c r="AN7" s="98">
        <f>FIXTURE!M64+FIXTURE!N64</f>
        <v>0</v>
      </c>
      <c r="AO7" s="117">
        <f t="shared" si="9"/>
        <v>0</v>
      </c>
      <c r="AP7" s="85">
        <f t="shared" si="10"/>
        <v>0</v>
      </c>
      <c r="AQ7" s="30">
        <f>FIXTURE!I64+FIXTURE!G57+FIXTURE!I51+FIXTURE!G46+FIXTURE!G38+FIXTURE!G34+FIXTURE!I27+FIXTURE!G21+FIXTURE!I16+FIXTURE!I8</f>
        <v>0</v>
      </c>
      <c r="AR7" s="94">
        <f>FIXTURE!G64+FIXTURE!I57+FIXTURE!G51+FIXTURE!I46+FIXTURE!I38+FIXTURE!I34+FIXTURE!G27+FIXTURE!I21+FIXTURE!G16+FIXTURE!G8</f>
        <v>0</v>
      </c>
      <c r="AS7" s="31">
        <f t="shared" si="11"/>
        <v>0</v>
      </c>
    </row>
    <row r="8" spans="1:45" ht="15.75" thickBot="1">
      <c r="A8" s="130" t="s">
        <v>43</v>
      </c>
      <c r="B8" s="70">
        <f>FIXTURE!B8</f>
        <v>0</v>
      </c>
      <c r="C8" s="71">
        <f>FIXTURE!C8</f>
        <v>0</v>
      </c>
      <c r="D8" s="109">
        <f>FIXTURE!D8+FIXTURE!E8</f>
        <v>0</v>
      </c>
      <c r="E8" s="118">
        <f t="shared" si="0"/>
        <v>0</v>
      </c>
      <c r="F8" s="70">
        <f>FIXTURE!K14</f>
        <v>0</v>
      </c>
      <c r="G8" s="71">
        <f>FIXTURE!L14</f>
        <v>0</v>
      </c>
      <c r="H8" s="114">
        <f>FIXTURE!M14+FIXTURE!N14</f>
        <v>0</v>
      </c>
      <c r="I8" s="118">
        <f t="shared" si="1"/>
        <v>0</v>
      </c>
      <c r="J8" s="74">
        <f>FIXTURE!B20</f>
        <v>0</v>
      </c>
      <c r="K8" s="75">
        <f>FIXTURE!C20</f>
        <v>0</v>
      </c>
      <c r="L8" s="105">
        <f>FIXTURE!D20+FIXTURE!E20</f>
        <v>0</v>
      </c>
      <c r="M8" s="118">
        <f t="shared" si="2"/>
        <v>0</v>
      </c>
      <c r="N8" s="78">
        <f>FIXTURE!K26</f>
        <v>0</v>
      </c>
      <c r="O8" s="79">
        <f>FIXTURE!L26</f>
        <v>0</v>
      </c>
      <c r="P8" s="113">
        <f>FIXTURE!M26+FIXTURE!N26</f>
        <v>0</v>
      </c>
      <c r="Q8" s="118">
        <f t="shared" si="3"/>
        <v>0</v>
      </c>
      <c r="R8" s="70">
        <f>FIXTURE!B32</f>
        <v>0</v>
      </c>
      <c r="S8" s="71">
        <f>FIXTURE!C32</f>
        <v>0</v>
      </c>
      <c r="T8" s="109">
        <f>FIXTURE!D32+FIXTURE!E32</f>
        <v>0</v>
      </c>
      <c r="U8" s="118">
        <f t="shared" si="4"/>
        <v>0</v>
      </c>
      <c r="V8" s="80">
        <f>FIXTURE!K38</f>
        <v>0</v>
      </c>
      <c r="W8" s="81">
        <f>FIXTURE!L38</f>
        <v>0</v>
      </c>
      <c r="X8" s="108">
        <f>FIXTURE!M38+FIXTURE!N38</f>
        <v>0</v>
      </c>
      <c r="Y8" s="118">
        <f t="shared" si="5"/>
        <v>0</v>
      </c>
      <c r="Z8" s="74">
        <f>FIXTURE!B44</f>
        <v>0</v>
      </c>
      <c r="AA8" s="75">
        <f>FIXTURE!C44</f>
        <v>0</v>
      </c>
      <c r="AB8" s="105">
        <f>FIXTURE!D44+FIXTURE!E44</f>
        <v>0</v>
      </c>
      <c r="AC8" s="118">
        <f t="shared" si="6"/>
        <v>0</v>
      </c>
      <c r="AD8" s="70">
        <f>FIXTURE!K50</f>
        <v>0</v>
      </c>
      <c r="AE8" s="71">
        <f>FIXTURE!L50</f>
        <v>0</v>
      </c>
      <c r="AF8" s="99">
        <f>FIXTURE!M50+FIXTURE!N50</f>
        <v>0</v>
      </c>
      <c r="AG8" s="118">
        <f t="shared" si="7"/>
        <v>0</v>
      </c>
      <c r="AH8" s="80">
        <f>FIXTURE!B56</f>
        <v>0</v>
      </c>
      <c r="AI8" s="81">
        <f>FIXTURE!C56</f>
        <v>0</v>
      </c>
      <c r="AJ8" s="100">
        <f>FIXTURE!D56+FIXTURE!E56</f>
        <v>0</v>
      </c>
      <c r="AK8" s="118">
        <f t="shared" si="8"/>
        <v>0</v>
      </c>
      <c r="AL8" s="87">
        <f>FIXTURE!K62</f>
        <v>0</v>
      </c>
      <c r="AM8" s="72">
        <f>FIXTURE!L62</f>
        <v>0</v>
      </c>
      <c r="AN8" s="99">
        <f>FIXTURE!M62+FIXTURE!N62</f>
        <v>0</v>
      </c>
      <c r="AO8" s="118">
        <f t="shared" si="9"/>
        <v>0</v>
      </c>
      <c r="AP8" s="86">
        <f t="shared" si="10"/>
        <v>0</v>
      </c>
      <c r="AQ8" s="68">
        <f>FIXTURE!G8+FIXTURE!I14+FIXTURE!G20+FIXTURE!I26+FIXTURE!G32+FIXTURE!I38+FIXTURE!G44+FIXTURE!I50+FIXTURE!G56+FIXTURE!I62</f>
        <v>0</v>
      </c>
      <c r="AR8" s="91">
        <f>FIXTURE!I8+FIXTURE!G14+FIXTURE!I20+FIXTURE!G26+FIXTURE!I32+FIXTURE!G38+FIXTURE!I44+FIXTURE!G50+FIXTURE!I56+FIXTURE!G62</f>
        <v>0</v>
      </c>
      <c r="AS8" s="68">
        <f t="shared" si="11"/>
        <v>0</v>
      </c>
    </row>
  </sheetData>
  <sheetProtection/>
  <mergeCells count="14">
    <mergeCell ref="AR1:AR2"/>
    <mergeCell ref="AS1:AS2"/>
    <mergeCell ref="N1:Q1"/>
    <mergeCell ref="J1:M1"/>
    <mergeCell ref="B1:E1"/>
    <mergeCell ref="AP1:AP2"/>
    <mergeCell ref="AQ1:AQ2"/>
    <mergeCell ref="AL1:AO1"/>
    <mergeCell ref="AH1:AK1"/>
    <mergeCell ref="AD1:AG1"/>
    <mergeCell ref="Z1:AC1"/>
    <mergeCell ref="V1:Y1"/>
    <mergeCell ref="R1:U1"/>
    <mergeCell ref="F1:I1"/>
  </mergeCells>
  <conditionalFormatting sqref="AS3:AS8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9"/>
  <sheetViews>
    <sheetView zoomScalePageLayoutView="0" workbookViewId="0" topLeftCell="A1">
      <selection activeCell="M4" sqref="B4:M9"/>
    </sheetView>
  </sheetViews>
  <sheetFormatPr defaultColWidth="11.421875" defaultRowHeight="15"/>
  <cols>
    <col min="2" max="2" width="21.7109375" style="0" bestFit="1" customWidth="1"/>
    <col min="3" max="5" width="6.421875" style="0" customWidth="1"/>
    <col min="6" max="8" width="7.00390625" style="0" customWidth="1"/>
    <col min="9" max="9" width="12.140625" style="0" customWidth="1"/>
  </cols>
  <sheetData>
    <row r="1" ht="15.75" thickBot="1"/>
    <row r="2" spans="2:13" ht="15.75" thickBot="1">
      <c r="B2" s="119" t="str">
        <f>FIXTURE!F4</f>
        <v>    ZONA  "6"</v>
      </c>
      <c r="C2" s="172" t="s">
        <v>36</v>
      </c>
      <c r="D2" s="173"/>
      <c r="E2" s="174"/>
      <c r="F2" s="172" t="s">
        <v>37</v>
      </c>
      <c r="G2" s="173"/>
      <c r="H2" s="174"/>
      <c r="I2" s="175" t="s">
        <v>38</v>
      </c>
      <c r="J2" s="177" t="s">
        <v>39</v>
      </c>
      <c r="K2" s="179" t="s">
        <v>40</v>
      </c>
      <c r="L2" s="181" t="s">
        <v>25</v>
      </c>
      <c r="M2" s="170" t="s">
        <v>41</v>
      </c>
    </row>
    <row r="3" spans="2:13" ht="15.75" thickBot="1">
      <c r="B3" s="120" t="s">
        <v>26</v>
      </c>
      <c r="C3" s="121" t="s">
        <v>7</v>
      </c>
      <c r="D3" s="122" t="s">
        <v>8</v>
      </c>
      <c r="E3" s="123" t="s">
        <v>9</v>
      </c>
      <c r="F3" s="121" t="s">
        <v>7</v>
      </c>
      <c r="G3" s="122" t="s">
        <v>42</v>
      </c>
      <c r="H3" s="123" t="s">
        <v>9</v>
      </c>
      <c r="I3" s="176"/>
      <c r="J3" s="178"/>
      <c r="K3" s="180"/>
      <c r="L3" s="182"/>
      <c r="M3" s="171"/>
    </row>
    <row r="4" spans="2:13" ht="15">
      <c r="B4" s="124" t="s">
        <v>44</v>
      </c>
      <c r="C4" s="125">
        <f>COUNT(FIXTURE!B9,FIXTURE!K15,FIXTURE!B22,FIXTURE!B26,FIXTURE!K34,FIXTURE!K39,FIXTURE!B45,FIXTURE!K52,FIXTURE!K56,FIXTURE!B64)</f>
        <v>1</v>
      </c>
      <c r="D4" s="125">
        <f>COUNT(FIXTURE!C9,FIXTURE!L15,FIXTURE!C22,FIXTURE!C26,FIXTURE!L34,FIXTURE!L39,FIXTURE!C45,FIXTURE!L52,FIXTURE!L56,FIXTURE!C64)</f>
        <v>1</v>
      </c>
      <c r="E4" s="125">
        <f>COUNT(FIXTURE!D9,FIXTURE!M15,FIXTURE!D22,FIXTURE!D26,FIXTURE!M34,FIXTURE!M39,FIXTURE!D45,FIXTURE!M52,FIXTURE!M56,FIXTURE!D64)</f>
        <v>1</v>
      </c>
      <c r="F4" s="125">
        <f>FIXTURE!B9+FIXTURE!K15+FIXTURE!B22+FIXTURE!B26+FIXTURE!K34+FIXTURE!K39+FIXTURE!B45+FIXTURE!K52+FIXTURE!K56+FIXTURE!B64</f>
        <v>1</v>
      </c>
      <c r="G4" s="125">
        <f>FIXTURE!C9+FIXTURE!L15+FIXTURE!C22+FIXTURE!C26+FIXTURE!L34+FIXTURE!L39+FIXTURE!C45+FIXTURE!L52+FIXTURE!L56+FIXTURE!C64</f>
        <v>1</v>
      </c>
      <c r="H4" s="125">
        <f>FIXTURE!D9+FIXTURE!M15+FIXTURE!D22+FIXTURE!D26+FIXTURE!M34+FIXTURE!M39+FIXTURE!D45+FIXTURE!M52+FIXTURE!M56+FIXTURE!D64</f>
        <v>1</v>
      </c>
      <c r="I4" s="125">
        <f>FIXTURE!E9+FIXTURE!N15+FIXTURE!E22+FIXTURE!E26+FIXTURE!N34+FIXTURE!N39+FIXTURE!E45+FIXTURE!N52+FIXTURE!N56+FIXTURE!E64</f>
        <v>0</v>
      </c>
      <c r="J4" s="125">
        <f>'FECHA X FECHA'!AQ3</f>
        <v>15</v>
      </c>
      <c r="K4" s="125">
        <f>'FECHA X FECHA'!AR3</f>
        <v>47</v>
      </c>
      <c r="L4" s="126">
        <f>'FECHA X FECHA'!AS3</f>
        <v>-32</v>
      </c>
      <c r="M4" s="127">
        <f aca="true" t="shared" si="0" ref="M4:M9">SUM(F4:I4)</f>
        <v>3</v>
      </c>
    </row>
    <row r="5" spans="2:13" ht="15">
      <c r="B5" s="69" t="s">
        <v>47</v>
      </c>
      <c r="C5" s="128">
        <f>COUNT(FIXTURE!K63,FIXTURE!B58,FIXTURE!B50,FIXTURE!K46,FIXTURE!B39,FIXTURE!B33,FIXTURE!K28,FIXTURE!K20,FIXTURE!B16,FIXTURE!K9)</f>
        <v>1</v>
      </c>
      <c r="D5" s="128">
        <f>COUNT(FIXTURE!L63,FIXTURE!C58,FIXTURE!C50,FIXTURE!L46,FIXTURE!C39,FIXTURE!C33,FIXTURE!L28,FIXTURE!L20,FIXTURE!C16,FIXTURE!L9)</f>
        <v>1</v>
      </c>
      <c r="E5" s="128">
        <f>COUNT(FIXTURE!M63,FIXTURE!D58,FIXTURE!D50,FIXTURE!M46,FIXTURE!D39,FIXTURE!D33,FIXTURE!M28,FIXTURE!M20,FIXTURE!D16,FIXTURE!M9)</f>
        <v>1</v>
      </c>
      <c r="F5" s="128">
        <f>FIXTURE!K63+FIXTURE!B58+FIXTURE!B50+FIXTURE!K46+FIXTURE!B39+FIXTURE!B33+FIXTURE!K28+FIXTURE!K20+FIXTURE!B16+FIXTURE!K9</f>
        <v>0</v>
      </c>
      <c r="G5" s="128">
        <f>FIXTURE!L63+FIXTURE!C58+FIXTURE!C50+FIXTURE!L46+FIXTURE!C39+FIXTURE!C33+FIXTURE!L28+FIXTURE!L20+FIXTURE!C16+FIXTURE!L9</f>
        <v>1</v>
      </c>
      <c r="H5" s="128">
        <f>FIXTURE!M63+FIXTURE!D58+FIXTURE!D50+FIXTURE!M46+FIXTURE!D39+FIXTURE!D33+FIXTURE!M28+FIXTURE!M20+FIXTURE!D16+FIXTURE!M9</f>
        <v>1</v>
      </c>
      <c r="I5" s="128">
        <f>FIXTURE!N63+FIXTURE!E58+FIXTURE!E50+FIXTURE!N46+FIXTURE!E39+FIXTURE!E33+FIXTURE!N28+FIXTURE!N20+FIXTURE!E16+FIXTURE!N9</f>
        <v>1</v>
      </c>
      <c r="J5" s="125">
        <f>'FECHA X FECHA'!AQ6</f>
        <v>47</v>
      </c>
      <c r="K5" s="125">
        <f>'FECHA X FECHA'!AR6</f>
        <v>15</v>
      </c>
      <c r="L5" s="126">
        <f>'FECHA X FECHA'!AS6</f>
        <v>32</v>
      </c>
      <c r="M5" s="129">
        <f t="shared" si="0"/>
        <v>3</v>
      </c>
    </row>
    <row r="6" spans="2:13" ht="15">
      <c r="B6" s="69" t="s">
        <v>45</v>
      </c>
      <c r="C6" s="128">
        <f>COUNT(FIXTURE!B63,FIXTURE!K57,FIXTURE!B52,FIXTURE!K44,FIXTURE!K40,FIXTURE!K33,FIXTURE!B27,FIXTURE!K22,FIXTURE!B14,FIXTURE!B10)</f>
        <v>0</v>
      </c>
      <c r="D6" s="128">
        <f>COUNT(FIXTURE!C63,FIXTURE!L57,FIXTURE!C52,FIXTURE!L44,FIXTURE!L40,FIXTURE!L33,FIXTURE!C27,FIXTURE!L22,FIXTURE!C14,FIXTURE!C10)</f>
        <v>0</v>
      </c>
      <c r="E6" s="128">
        <f>COUNT(FIXTURE!D63,FIXTURE!M57,FIXTURE!D52,FIXTURE!M44,FIXTURE!M40,FIXTURE!M33,FIXTURE!D27,FIXTURE!M22,FIXTURE!D14,FIXTURE!D10)</f>
        <v>0</v>
      </c>
      <c r="F6" s="128">
        <f>FIXTURE!B63+FIXTURE!K57+FIXTURE!B52+FIXTURE!K44+FIXTURE!K40+FIXTURE!K33+FIXTURE!B27+FIXTURE!K22+FIXTURE!B14+FIXTURE!B10</f>
        <v>0</v>
      </c>
      <c r="G6" s="128">
        <f>FIXTURE!C63+FIXTURE!L57+FIXTURE!C52+FIXTURE!L44+FIXTURE!L40+FIXTURE!L33+FIXTURE!C27+FIXTURE!L22+FIXTURE!C14+FIXTURE!C10</f>
        <v>0</v>
      </c>
      <c r="H6" s="128">
        <f>FIXTURE!D63+FIXTURE!M57+FIXTURE!D52+FIXTURE!M44+FIXTURE!M40+FIXTURE!M33+FIXTURE!D27+FIXTURE!M22+FIXTURE!D14+FIXTURE!D10</f>
        <v>0</v>
      </c>
      <c r="I6" s="128">
        <f>FIXTURE!E63+FIXTURE!N57+FIXTURE!E52+FIXTURE!N44+FIXTURE!N40+FIXTURE!N33+FIXTURE!E27+FIXTURE!N22+FIXTURE!E14+FIXTURE!E10</f>
        <v>0</v>
      </c>
      <c r="J6" s="125">
        <f>'FECHA X FECHA'!AQ4</f>
        <v>0</v>
      </c>
      <c r="K6" s="125">
        <f>'FECHA X FECHA'!AR4</f>
        <v>0</v>
      </c>
      <c r="L6" s="126">
        <f>'FECHA X FECHA'!AS4</f>
        <v>0</v>
      </c>
      <c r="M6" s="129">
        <f t="shared" si="0"/>
        <v>0</v>
      </c>
    </row>
    <row r="7" spans="2:13" ht="15">
      <c r="B7" s="69" t="s">
        <v>46</v>
      </c>
      <c r="C7" s="128">
        <f>COUNT(FIXTURE!K10,FIXTURE!B15,FIXTURE!K21,FIXTURE!B28,FIXTURE!K32,FIXTURE!B40,FIXTURE!K45,FIXTURE!B51,FIXTURE!K58,FIXTURE!B62)</f>
        <v>0</v>
      </c>
      <c r="D7" s="128">
        <f>COUNT(FIXTURE!L10,FIXTURE!C15,FIXTURE!L21,FIXTURE!C28,FIXTURE!L32,FIXTURE!C40,FIXTURE!L45,FIXTURE!C51,FIXTURE!L58,FIXTURE!C62)</f>
        <v>0</v>
      </c>
      <c r="E7" s="128">
        <f>COUNT(FIXTURE!M10,FIXTURE!D15,FIXTURE!M21,FIXTURE!D28,FIXTURE!M32,FIXTURE!D40,FIXTURE!M45,FIXTURE!D51,FIXTURE!M58,FIXTURE!D62)</f>
        <v>0</v>
      </c>
      <c r="F7" s="128">
        <f>FIXTURE!K10+FIXTURE!B15+FIXTURE!K21+FIXTURE!B28+FIXTURE!K32+FIXTURE!B40+FIXTURE!K45+FIXTURE!B51+FIXTURE!K58+FIXTURE!B62</f>
        <v>0</v>
      </c>
      <c r="G7" s="128">
        <f>FIXTURE!L10+FIXTURE!C15+FIXTURE!L21+FIXTURE!C28+FIXTURE!L32+FIXTURE!C40+FIXTURE!L45+FIXTURE!C51+FIXTURE!L58+FIXTURE!C62</f>
        <v>0</v>
      </c>
      <c r="H7" s="128">
        <f>FIXTURE!M10+FIXTURE!D15+FIXTURE!M21+FIXTURE!D28+FIXTURE!M32+FIXTURE!D40+FIXTURE!M45+FIXTURE!D51+FIXTURE!M58+FIXTURE!D62</f>
        <v>0</v>
      </c>
      <c r="I7" s="128">
        <f>FIXTURE!N10+FIXTURE!E15+FIXTURE!N21+FIXTURE!E28+FIXTURE!N32+FIXTURE!E40+FIXTURE!N45+FIXTURE!E51+FIXTURE!N58+FIXTURE!E62</f>
        <v>0</v>
      </c>
      <c r="J7" s="125">
        <f>'FECHA X FECHA'!AQ5</f>
        <v>0</v>
      </c>
      <c r="K7" s="125">
        <f>'FECHA X FECHA'!AR5</f>
        <v>0</v>
      </c>
      <c r="L7" s="126">
        <f>'FECHA X FECHA'!AS5</f>
        <v>0</v>
      </c>
      <c r="M7" s="129">
        <f t="shared" si="0"/>
        <v>0</v>
      </c>
    </row>
    <row r="8" spans="2:13" ht="15">
      <c r="B8" s="69" t="s">
        <v>48</v>
      </c>
      <c r="C8" s="128">
        <f>COUNT(FIXTURE!K8,FIXTURE!K16,FIXTURE!B21,FIXTURE!K27,FIXTURE!B34,FIXTURE!B38,FIXTURE!B46,FIXTURE!K51,FIXTURE!B57,FIXTURE!K64)</f>
        <v>0</v>
      </c>
      <c r="D8" s="128">
        <f>COUNT(FIXTURE!L8,FIXTURE!L16,FIXTURE!C21,FIXTURE!L27,FIXTURE!C34,FIXTURE!C38,FIXTURE!C46,FIXTURE!L51,FIXTURE!C57,FIXTURE!L64)</f>
        <v>0</v>
      </c>
      <c r="E8" s="128">
        <f>COUNT(FIXTURE!M8,FIXTURE!M16,FIXTURE!D21,FIXTURE!M27,FIXTURE!D34,FIXTURE!D38,FIXTURE!D46,FIXTURE!M51,FIXTURE!D57,FIXTURE!M64)</f>
        <v>0</v>
      </c>
      <c r="F8" s="128">
        <f>FIXTURE!K8+FIXTURE!K16+FIXTURE!B21+FIXTURE!K27+FIXTURE!B34+FIXTURE!B38+FIXTURE!B46+FIXTURE!K51+FIXTURE!B57+FIXTURE!K64</f>
        <v>0</v>
      </c>
      <c r="G8" s="128">
        <f>FIXTURE!L8+FIXTURE!L16+FIXTURE!C21+FIXTURE!L27+FIXTURE!C34+FIXTURE!C38+FIXTURE!C46+FIXTURE!L51+FIXTURE!C57+FIXTURE!L64</f>
        <v>0</v>
      </c>
      <c r="H8" s="128">
        <f>FIXTURE!M8+FIXTURE!M16+FIXTURE!D21+FIXTURE!M27+FIXTURE!D34+FIXTURE!D38+FIXTURE!D46+FIXTURE!M51+FIXTURE!D57+FIXTURE!M64</f>
        <v>0</v>
      </c>
      <c r="I8" s="128">
        <f>FIXTURE!N8+FIXTURE!N16+FIXTURE!E21+FIXTURE!N27+FIXTURE!E34+FIXTURE!E38+FIXTURE!E46+FIXTURE!N51+FIXTURE!E57+FIXTURE!N64</f>
        <v>0</v>
      </c>
      <c r="J8" s="125">
        <f>'FECHA X FECHA'!AQ7</f>
        <v>0</v>
      </c>
      <c r="K8" s="125">
        <f>'FECHA X FECHA'!AR7</f>
        <v>0</v>
      </c>
      <c r="L8" s="126">
        <f>'FECHA X FECHA'!AS7</f>
        <v>0</v>
      </c>
      <c r="M8" s="129">
        <f t="shared" si="0"/>
        <v>0</v>
      </c>
    </row>
    <row r="9" spans="2:13" ht="15.75" thickBot="1">
      <c r="B9" s="130" t="s">
        <v>43</v>
      </c>
      <c r="C9" s="131">
        <f>COUNT(FIXTURE!K62,FIXTURE!B56,FIXTURE!K50,FIXTURE!B44,FIXTURE!K38,FIXTURE!B32,FIXTURE!K26,FIXTURE!B20,FIXTURE!K14,FIXTURE!B8)</f>
        <v>0</v>
      </c>
      <c r="D9" s="131">
        <f>COUNT(FIXTURE!L62,FIXTURE!C56,FIXTURE!L50,FIXTURE!C44,FIXTURE!L38,FIXTURE!C32,FIXTURE!L26,FIXTURE!C20,FIXTURE!L14,FIXTURE!C8)</f>
        <v>0</v>
      </c>
      <c r="E9" s="131">
        <f>COUNT(FIXTURE!M62,FIXTURE!D56,FIXTURE!M50,FIXTURE!D44,FIXTURE!M38,FIXTURE!D32,FIXTURE!M26,FIXTURE!D20,FIXTURE!M14,FIXTURE!D8)</f>
        <v>0</v>
      </c>
      <c r="F9" s="131">
        <f>FIXTURE!K62+FIXTURE!B56+FIXTURE!K50+FIXTURE!B44+FIXTURE!K38+FIXTURE!B32+FIXTURE!K26+FIXTURE!B20+FIXTURE!K14+FIXTURE!B8</f>
        <v>0</v>
      </c>
      <c r="G9" s="131">
        <f>FIXTURE!L62+FIXTURE!C56+FIXTURE!L50+FIXTURE!C44+FIXTURE!L38+FIXTURE!C32+FIXTURE!L26+FIXTURE!C20+FIXTURE!L14+FIXTURE!C8</f>
        <v>0</v>
      </c>
      <c r="H9" s="131">
        <f>FIXTURE!M62+FIXTURE!D56+FIXTURE!M50+FIXTURE!D44+FIXTURE!M38+FIXTURE!D32+FIXTURE!M26+FIXTURE!D20+FIXTURE!M14+FIXTURE!D8</f>
        <v>0</v>
      </c>
      <c r="I9" s="131">
        <f>FIXTURE!N62+FIXTURE!E56+FIXTURE!N50+FIXTURE!E44+FIXTURE!N38+FIXTURE!E32+FIXTURE!N26+FIXTURE!E20+FIXTURE!N14+FIXTURE!E8</f>
        <v>0</v>
      </c>
      <c r="J9" s="133">
        <f>'FECHA X FECHA'!AQ8</f>
        <v>0</v>
      </c>
      <c r="K9" s="133">
        <f>'FECHA X FECHA'!AR8</f>
        <v>0</v>
      </c>
      <c r="L9" s="134">
        <f>'FECHA X FECHA'!AS8</f>
        <v>0</v>
      </c>
      <c r="M9" s="132">
        <f t="shared" si="0"/>
        <v>0</v>
      </c>
    </row>
  </sheetData>
  <sheetProtection/>
  <mergeCells count="7">
    <mergeCell ref="M2:M3"/>
    <mergeCell ref="C2:E2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Chicho</dc:creator>
  <cp:keywords/>
  <dc:description/>
  <cp:lastModifiedBy>Alfredo</cp:lastModifiedBy>
  <dcterms:created xsi:type="dcterms:W3CDTF">2014-04-22T10:59:07Z</dcterms:created>
  <dcterms:modified xsi:type="dcterms:W3CDTF">2014-09-03T19:02:09Z</dcterms:modified>
  <cp:category/>
  <cp:version/>
  <cp:contentType/>
  <cp:contentStatus/>
</cp:coreProperties>
</file>